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maiku1900\AppData\Local\Box\Box Edit\Documents\TyHohp+XSESe4J+qDuDQrQ==\"/>
    </mc:Choice>
  </mc:AlternateContent>
  <xr:revisionPtr revIDLastSave="0" documentId="13_ncr:1_{36A16FA6-F5D7-4C36-A994-0E1658A4B0E3}" xr6:coauthVersionLast="47" xr6:coauthVersionMax="47" xr10:uidLastSave="{00000000-0000-0000-0000-000000000000}"/>
  <workbookProtection workbookAlgorithmName="SHA-512" workbookHashValue="XLbwbM5kuGU2TO9ApqYe3oVQQHY6O4UcYpOe4C72q0z8v5/UHvRmOjRC394mQ1tC9Y3PElurDnPXJ+c6apJtnQ==" workbookSaltValue="4g+bHqHDGh2tOGpVkCu3yg==" workbookSpinCount="100000" lockStructure="1"/>
  <bookViews>
    <workbookView xWindow="28680" yWindow="-120" windowWidth="29040" windowHeight="15840" tabRatio="793" activeTab="3" xr2:uid="{00000000-000D-0000-FFFF-FFFF00000000}"/>
  </bookViews>
  <sheets>
    <sheet name="【様式１】教育課程特例校指定申請書（新規）" sheetId="1" r:id="rId1"/>
    <sheet name="別紙１－１　小学校、義務教育学校前期課程" sheetId="11" r:id="rId2"/>
    <sheet name="別紙１－２　中学校、義務教育学校後期課程、中等教育学校前期課程" sheetId="6" r:id="rId3"/>
    <sheet name="別紙２　学校一覧（新規）" sheetId="2" r:id="rId4"/>
    <sheet name="都道府県・指定都市名" sheetId="8" state="hidden" r:id="rId5"/>
  </sheets>
  <definedNames>
    <definedName name="_xlnm._FilterDatabase" localSheetId="3" hidden="1">'別紙２　学校一覧（新規）'!$B$12:$AT$12</definedName>
    <definedName name="_xlnm.Print_Area" localSheetId="1">'別紙１－１　小学校、義務教育学校前期課程'!$A$1:$I$49</definedName>
    <definedName name="_xlnm.Print_Area" localSheetId="2">'別紙１－２　中学校、義務教育学校後期課程、中等教育学校前期課程'!$A$1:$F$44</definedName>
    <definedName name="_xlnm.Print_Area" localSheetId="3">'別紙２　学校一覧（新規）'!$A$1:$AT$90</definedName>
    <definedName name="指定都市教育委員会名">都道府県・指定都市名!#REF!</definedName>
    <definedName name="都道府県教育委員会名">都道府県・指定都市名!#REF!</definedName>
    <definedName name="都道府県名">都道府県・指定都市名!$A$2:$A$48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7" i="1" l="1"/>
  <c r="A103" i="1" l="1"/>
  <c r="B31" i="1"/>
  <c r="I29" i="1"/>
  <c r="B155" i="1"/>
  <c r="F8" i="2" l="1"/>
  <c r="F7" i="2"/>
  <c r="C69" i="1"/>
  <c r="C68" i="1"/>
  <c r="G53" i="1" l="1"/>
  <c r="I52" i="1"/>
  <c r="G64" i="1"/>
  <c r="G63" i="1"/>
  <c r="G62" i="1"/>
  <c r="G61" i="1"/>
  <c r="G60" i="1"/>
  <c r="G59" i="1"/>
  <c r="G58" i="1"/>
  <c r="G57" i="1"/>
  <c r="G56" i="1"/>
  <c r="G55" i="1"/>
  <c r="G54" i="1"/>
  <c r="F52" i="1"/>
  <c r="C51" i="1"/>
  <c r="C52" i="1"/>
  <c r="D66" i="1"/>
  <c r="D65" i="1"/>
  <c r="D64" i="1"/>
  <c r="D63" i="1"/>
  <c r="D62" i="1"/>
  <c r="D61" i="1"/>
  <c r="D60" i="1"/>
  <c r="D59" i="1"/>
  <c r="D58" i="1"/>
  <c r="D57" i="1"/>
  <c r="D56" i="1"/>
  <c r="D55" i="1"/>
  <c r="D54" i="1"/>
  <c r="D53" i="1"/>
  <c r="G13" i="2" l="1"/>
  <c r="G14" i="2"/>
  <c r="AT14" i="2"/>
  <c r="AT13" i="2" l="1"/>
  <c r="B107" i="1" l="1"/>
  <c r="A13" i="2"/>
  <c r="B13" i="2"/>
  <c r="C8" i="2"/>
  <c r="AL13" i="2"/>
  <c r="H9" i="11"/>
  <c r="C13" i="2"/>
  <c r="B147" i="1"/>
  <c r="E13" i="2"/>
  <c r="AT15" i="2" l="1"/>
  <c r="AT16" i="2"/>
  <c r="AT17" i="2"/>
  <c r="AT18" i="2"/>
  <c r="AT19" i="2"/>
  <c r="AT20" i="2"/>
  <c r="AT21" i="2"/>
  <c r="AT22" i="2"/>
  <c r="AT23" i="2"/>
  <c r="AT24" i="2"/>
  <c r="AT25" i="2"/>
  <c r="AT26" i="2"/>
  <c r="AT27" i="2"/>
  <c r="AT28" i="2"/>
  <c r="AT29" i="2"/>
  <c r="AT30" i="2"/>
  <c r="AT31" i="2"/>
  <c r="AT32" i="2"/>
  <c r="AT33" i="2"/>
  <c r="AT34" i="2"/>
  <c r="AT35" i="2"/>
  <c r="AT36" i="2"/>
  <c r="AT37" i="2"/>
  <c r="AT38" i="2"/>
  <c r="AT39" i="2"/>
  <c r="AT40" i="2"/>
  <c r="AT41" i="2"/>
  <c r="AT42" i="2"/>
  <c r="AT43" i="2"/>
  <c r="AT44" i="2"/>
  <c r="AT45" i="2"/>
  <c r="AT46" i="2"/>
  <c r="AT47" i="2"/>
  <c r="AT48" i="2"/>
  <c r="AT49" i="2"/>
  <c r="AT50" i="2"/>
  <c r="AT51" i="2"/>
  <c r="AT52" i="2"/>
  <c r="AT53" i="2"/>
  <c r="AT54" i="2"/>
  <c r="AT55" i="2"/>
  <c r="AT56" i="2"/>
  <c r="AT57" i="2"/>
  <c r="AT58" i="2"/>
  <c r="AT59" i="2"/>
  <c r="AT60" i="2"/>
  <c r="AT61" i="2"/>
  <c r="AT62" i="2"/>
  <c r="AT63" i="2"/>
  <c r="AT64" i="2"/>
  <c r="AT65" i="2"/>
  <c r="AT66" i="2"/>
  <c r="AT67" i="2"/>
  <c r="AT68" i="2"/>
  <c r="AT69" i="2"/>
  <c r="AT70" i="2"/>
  <c r="AT71" i="2"/>
  <c r="AT72" i="2"/>
  <c r="AT73" i="2"/>
  <c r="AT74" i="2"/>
  <c r="AT75" i="2"/>
  <c r="AT76" i="2"/>
  <c r="AT77" i="2"/>
  <c r="AT78" i="2"/>
  <c r="AT79" i="2"/>
  <c r="AT80" i="2"/>
  <c r="AT81" i="2"/>
  <c r="AT82" i="2"/>
  <c r="AT83" i="2"/>
  <c r="AT84" i="2"/>
  <c r="AT85" i="2"/>
  <c r="AT86" i="2"/>
  <c r="AT87" i="2"/>
  <c r="AT88" i="2"/>
  <c r="AT89" i="2"/>
  <c r="AT90" i="2"/>
  <c r="D127" i="1" l="1"/>
  <c r="AS13" i="2"/>
  <c r="AR13" i="2"/>
  <c r="AQ13" i="2"/>
  <c r="AP13" i="2"/>
  <c r="AO13" i="2"/>
  <c r="AN13" i="2"/>
  <c r="AM13" i="2"/>
  <c r="AK13" i="2"/>
  <c r="AJ13" i="2"/>
  <c r="AI13" i="2"/>
  <c r="A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13"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D41" i="1"/>
  <c r="D13" i="2"/>
  <c r="C47" i="1" l="1"/>
  <c r="B130" i="1"/>
  <c r="D128" i="1" l="1"/>
  <c r="B95" i="1" l="1"/>
  <c r="B10" i="1"/>
  <c r="I74" i="1" l="1"/>
  <c r="B121" i="1"/>
  <c r="B43" i="1" l="1"/>
  <c r="B159" i="1" l="1"/>
  <c r="B160" i="1"/>
  <c r="B94" i="1"/>
  <c r="F146" i="1" l="1"/>
  <c r="B96" i="1"/>
  <c r="C73" i="1"/>
  <c r="A2" i="6"/>
  <c r="A2" i="11"/>
  <c r="I51" i="11" l="1"/>
  <c r="I52" i="11"/>
  <c r="I53" i="11"/>
  <c r="I54" i="11"/>
  <c r="I55" i="11"/>
  <c r="I56" i="11"/>
  <c r="I57" i="11"/>
  <c r="I58" i="11"/>
  <c r="I59" i="11"/>
  <c r="I60" i="11"/>
  <c r="I61" i="11"/>
  <c r="I62" i="11"/>
  <c r="I63" i="11"/>
  <c r="I64" i="11"/>
  <c r="I65" i="11"/>
  <c r="I66" i="11"/>
  <c r="I67" i="11"/>
  <c r="I68" i="11"/>
  <c r="I50" i="11"/>
  <c r="F45" i="6"/>
  <c r="F13" i="6" s="1"/>
  <c r="F46" i="6"/>
  <c r="F47" i="6"/>
  <c r="F48" i="6"/>
  <c r="F49" i="6"/>
  <c r="F50" i="6"/>
  <c r="F51" i="6"/>
  <c r="F52" i="6"/>
  <c r="F53" i="6"/>
  <c r="F54" i="6"/>
  <c r="F55" i="6"/>
  <c r="F56" i="6"/>
  <c r="F57" i="6"/>
  <c r="F58" i="6"/>
  <c r="F59" i="6"/>
  <c r="F60" i="6"/>
  <c r="F61" i="6"/>
  <c r="F62" i="6"/>
  <c r="F63" i="6"/>
  <c r="I12" i="11" l="1"/>
  <c r="C87" i="1"/>
  <c r="B101" i="1" l="1"/>
  <c r="G85" i="1"/>
  <c r="G84" i="1"/>
  <c r="G83" i="1"/>
  <c r="G82" i="1"/>
  <c r="G81" i="1"/>
  <c r="G80" i="1"/>
  <c r="G79" i="1"/>
  <c r="G78" i="1"/>
  <c r="G77" i="1"/>
  <c r="G76" i="1"/>
  <c r="G75" i="1"/>
  <c r="D86" i="1"/>
  <c r="D85" i="1"/>
  <c r="D84" i="1"/>
  <c r="D83" i="1"/>
  <c r="D82" i="1"/>
  <c r="D81" i="1"/>
  <c r="D80" i="1"/>
  <c r="D79" i="1"/>
  <c r="D78" i="1"/>
  <c r="D77" i="1"/>
  <c r="D76" i="1"/>
  <c r="D75" i="1"/>
  <c r="F74" i="1"/>
  <c r="C74" i="1"/>
  <c r="D119" i="1" l="1"/>
  <c r="D117" i="1" l="1"/>
  <c r="D4" i="11" l="1"/>
  <c r="C4" i="11"/>
  <c r="D116" i="1" l="1"/>
  <c r="D115" i="1"/>
  <c r="D114" i="1"/>
  <c r="D113" i="1"/>
  <c r="C91" i="1" l="1"/>
  <c r="C27" i="11" l="1"/>
  <c r="E5" i="6"/>
  <c r="D5" i="6"/>
  <c r="C5" i="6"/>
  <c r="H48" i="11"/>
  <c r="G48" i="11"/>
  <c r="F48" i="11"/>
  <c r="E48" i="11"/>
  <c r="D48" i="11"/>
  <c r="C48" i="11"/>
  <c r="H45" i="11"/>
  <c r="G45" i="11"/>
  <c r="F45" i="11"/>
  <c r="E45" i="11"/>
  <c r="F42" i="11"/>
  <c r="E42" i="11"/>
  <c r="H39" i="11"/>
  <c r="G39" i="11"/>
  <c r="F39" i="11"/>
  <c r="E39" i="11"/>
  <c r="D39" i="11"/>
  <c r="C39" i="11"/>
  <c r="H36" i="11"/>
  <c r="G36" i="11"/>
  <c r="H33" i="11"/>
  <c r="G33" i="11"/>
  <c r="F33" i="11"/>
  <c r="E33" i="11"/>
  <c r="D33" i="11"/>
  <c r="C33" i="11"/>
  <c r="H30" i="11"/>
  <c r="G30" i="11"/>
  <c r="H27" i="11"/>
  <c r="G27" i="11"/>
  <c r="F27" i="11"/>
  <c r="E27" i="11"/>
  <c r="D27" i="11"/>
  <c r="H24" i="11"/>
  <c r="G24" i="11"/>
  <c r="F24" i="11"/>
  <c r="E24" i="11"/>
  <c r="D24" i="11"/>
  <c r="C24" i="11"/>
  <c r="D21" i="11"/>
  <c r="C21" i="11"/>
  <c r="H18" i="11"/>
  <c r="G18" i="11"/>
  <c r="F18" i="11"/>
  <c r="E18" i="11"/>
  <c r="H15" i="11"/>
  <c r="G15" i="11"/>
  <c r="F15" i="11"/>
  <c r="E15" i="11"/>
  <c r="D15" i="11"/>
  <c r="C15" i="11"/>
  <c r="H12" i="11"/>
  <c r="G12" i="11"/>
  <c r="F12" i="11"/>
  <c r="E12" i="11"/>
  <c r="G9" i="11"/>
  <c r="F9" i="11"/>
  <c r="E9" i="11"/>
  <c r="D9" i="11"/>
  <c r="C9" i="11"/>
  <c r="H4" i="11"/>
  <c r="H6" i="11" s="1"/>
  <c r="G4" i="11"/>
  <c r="G6" i="11" s="1"/>
  <c r="F4" i="11"/>
  <c r="F6" i="11" s="1"/>
  <c r="E4" i="11"/>
  <c r="E6" i="11" s="1"/>
  <c r="D6" i="11"/>
  <c r="C6" i="11"/>
  <c r="I11" i="11" l="1"/>
  <c r="I9" i="11" s="1"/>
  <c r="B25" i="1" l="1"/>
  <c r="F135" i="1"/>
  <c r="B153" i="1" l="1"/>
  <c r="B150" i="1"/>
  <c r="B152" i="1"/>
  <c r="B149" i="1"/>
  <c r="D7" i="6" l="1"/>
  <c r="E7" i="6"/>
  <c r="C7" i="6"/>
  <c r="E40" i="6"/>
  <c r="D40" i="6"/>
  <c r="C40" i="6"/>
  <c r="E34" i="6"/>
  <c r="D34" i="6"/>
  <c r="C34" i="6"/>
  <c r="E28" i="6"/>
  <c r="D28" i="6"/>
  <c r="C28" i="6"/>
  <c r="D19" i="6"/>
  <c r="C19" i="6"/>
  <c r="E19" i="6"/>
  <c r="D13" i="6"/>
  <c r="C13" i="6"/>
  <c r="E43" i="6"/>
  <c r="D43" i="6"/>
  <c r="C43" i="6"/>
  <c r="E37" i="6"/>
  <c r="D37" i="6"/>
  <c r="C37" i="6"/>
  <c r="E31" i="6"/>
  <c r="D31" i="6"/>
  <c r="C31" i="6"/>
  <c r="E25" i="6"/>
  <c r="D25" i="6"/>
  <c r="C25" i="6"/>
  <c r="E22" i="6"/>
  <c r="D22" i="6"/>
  <c r="C22" i="6"/>
  <c r="E16" i="6"/>
  <c r="D16" i="6"/>
  <c r="C16" i="6"/>
  <c r="E13" i="6"/>
  <c r="E10" i="6"/>
  <c r="D10" i="6"/>
  <c r="C10" i="6"/>
  <c r="F12" i="6" l="1"/>
  <c r="F10" i="6" s="1"/>
  <c r="B104" i="1" l="1"/>
  <c r="B15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課・企画室</author>
    <author>m</author>
    <author>企画室</author>
  </authors>
  <commentList>
    <comment ref="J5" authorId="0" shapeId="0" xr:uid="{D0D25C48-7F08-4325-9112-304679CF62F3}">
      <text>
        <r>
          <rPr>
            <sz val="9"/>
            <color indexed="81"/>
            <rFont val="Meiryo UI"/>
            <family val="3"/>
            <charset val="128"/>
          </rPr>
          <t>同じ管理機関から複数の申請様式を提出する場合は、同一の申請年月日としてください。</t>
        </r>
      </text>
    </comment>
    <comment ref="E19" authorId="1" shapeId="0" xr:uid="{00000000-0006-0000-0000-000001000000}">
      <text>
        <r>
          <rPr>
            <sz val="9"/>
            <color indexed="81"/>
            <rFont val="Meiryo UI"/>
            <family val="3"/>
            <charset val="128"/>
          </rPr>
          <t>正式名称で記載。（例．○○市教育委員会、○○町学校設置組合、学校法人○○学園、国立大学法人○○大学）</t>
        </r>
      </text>
    </comment>
    <comment ref="I29" authorId="0" shapeId="0" xr:uid="{718E5EB1-4E28-4F8D-8DE8-74C7166F497B}">
      <text>
        <r>
          <rPr>
            <sz val="9"/>
            <color indexed="81"/>
            <rFont val="Meiryo UI"/>
            <family val="3"/>
            <charset val="128"/>
          </rPr>
          <t>別紙２に記載する「学校の一覧」の学校数が転記されます。</t>
        </r>
      </text>
    </comment>
    <comment ref="E34" authorId="1" shapeId="0" xr:uid="{1DDF2ACE-DD0C-4EF5-9E05-75076728D514}">
      <text>
        <r>
          <rPr>
            <sz val="9"/>
            <color indexed="81"/>
            <rFont val="Meiryo UI"/>
            <family val="3"/>
            <charset val="128"/>
          </rPr>
          <t xml:space="preserve">学校名は、正式名称で入力してください。（例．○○市立○○小学校、○○組合立○○中学校、○○村立○○小学校○○分校、私立○○学園中等部、○○大学教育学部附属○○義務教育学校）
</t>
        </r>
        <r>
          <rPr>
            <sz val="9"/>
            <color indexed="10"/>
            <rFont val="Meiryo UI"/>
            <family val="3"/>
            <charset val="128"/>
          </rPr>
          <t>※複数校の申請を行う場合は「別紙2　学校一覧のとおり」と記入してください。</t>
        </r>
      </text>
    </comment>
    <comment ref="D70" authorId="2" shapeId="0" xr:uid="{357C6537-F999-4879-A36A-21157536971B}">
      <text>
        <r>
          <rPr>
            <sz val="9"/>
            <color indexed="81"/>
            <rFont val="Meiryo UI"/>
            <family val="3"/>
            <charset val="128"/>
          </rPr>
          <t>「削減する教科等の内容」については、学習指導要領上の内容事項を具体的に記載してください。
「削減する教科等の内容」と「当該内容を教育課程上どのように補完するのか」との対応関係を明らかにして記載してください。
記載例もご確認ください。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企画室</author>
    <author>課・企画室</author>
  </authors>
  <commentList>
    <comment ref="C7" authorId="0" shapeId="0" xr:uid="{674BEC5B-A60F-42AE-B7EF-D784FC600747}">
      <text>
        <r>
          <rPr>
            <sz val="9"/>
            <color indexed="81"/>
            <rFont val="Meiryo UI"/>
            <family val="3"/>
            <charset val="128"/>
          </rPr>
          <t>初めての提出の場合、「1」と記載してください。
その後、文部科学省から修正指示があり、再提出を行う場合、「2」「3」など提出回数を記載してください。</t>
        </r>
      </text>
    </comment>
    <comment ref="F7" authorId="1" shapeId="0" xr:uid="{07C2EF03-6D4E-4231-A172-A0B54B0476E9}">
      <text>
        <r>
          <rPr>
            <sz val="9"/>
            <color indexed="81"/>
            <rFont val="Meiryo UI"/>
            <family val="3"/>
            <charset val="128"/>
          </rPr>
          <t>下の一覧表に学校名を入力すると自動で学校数が表示されます。</t>
        </r>
      </text>
    </comment>
    <comment ref="F10" authorId="0" shapeId="0" xr:uid="{29A38A6B-A65A-4143-A5CD-BBC2BE81ADD4}">
      <text>
        <r>
          <rPr>
            <sz val="9"/>
            <color indexed="81"/>
            <rFont val="Meiryo UI"/>
            <family val="3"/>
            <charset val="128"/>
          </rPr>
          <t>学校名は、正式名称で入力してください。（例．○○市立○○小学校、○○組合立○○中学校、○○村立○○小学校○○分校、私立○○学園中等部、○○大学教育学部附属○○義務教育学校）</t>
        </r>
      </text>
    </comment>
    <comment ref="AE11" authorId="0" shapeId="0" xr:uid="{52FF33FA-6BBB-4E89-B3FD-E77BFA9485BD}">
      <text>
        <r>
          <rPr>
            <sz val="9"/>
            <color indexed="81"/>
            <rFont val="Meiryo UI"/>
            <family val="3"/>
            <charset val="128"/>
          </rPr>
          <t>「既存教科等の組み換えによる独自の教科等の新設」を行う場合、「</t>
        </r>
        <r>
          <rPr>
            <b/>
            <sz val="9"/>
            <color indexed="81"/>
            <rFont val="Meiryo UI"/>
            <family val="3"/>
            <charset val="128"/>
          </rPr>
          <t>削減教科</t>
        </r>
        <r>
          <rPr>
            <sz val="9"/>
            <color indexed="81"/>
            <rFont val="Meiryo UI"/>
            <family val="3"/>
            <charset val="128"/>
          </rPr>
          <t>」欄について、当てはまる教科に「●」を入力してください。また、「</t>
        </r>
        <r>
          <rPr>
            <b/>
            <sz val="9"/>
            <color indexed="81"/>
            <rFont val="Meiryo UI"/>
            <family val="3"/>
            <charset val="128"/>
          </rPr>
          <t>新設教科</t>
        </r>
        <r>
          <rPr>
            <sz val="9"/>
            <color indexed="81"/>
            <rFont val="Meiryo UI"/>
            <family val="3"/>
            <charset val="128"/>
          </rPr>
          <t>」欄に新設する教科等名を記載してください。</t>
        </r>
      </text>
    </comment>
    <comment ref="AF11" authorId="0" shapeId="0" xr:uid="{BF850DE2-60D9-4D34-B8E1-8AF16C4C60C2}">
      <text>
        <r>
          <rPr>
            <sz val="9"/>
            <color indexed="81"/>
            <rFont val="Meiryo UI"/>
            <family val="3"/>
            <charset val="128"/>
          </rPr>
          <t>「英語による教育（いわゆるイマージョン教育）」を行う場合、行う教科を記載してください。</t>
        </r>
      </text>
    </comment>
    <comment ref="AG11" authorId="0" shapeId="0" xr:uid="{DC5A6717-F3F2-4CFE-88B8-3195B7EBA456}">
      <text>
        <r>
          <rPr>
            <sz val="9"/>
            <color indexed="81"/>
            <rFont val="Meiryo UI"/>
            <family val="3"/>
            <charset val="128"/>
          </rPr>
          <t>その他の教育課程の特例による特別の教育課程を編成・実施する場合、特例の内容を簡潔に記載してください。</t>
        </r>
      </text>
    </comment>
  </commentList>
</comments>
</file>

<file path=xl/sharedStrings.xml><?xml version="1.0" encoding="utf-8"?>
<sst xmlns="http://schemas.openxmlformats.org/spreadsheetml/2006/main" count="237" uniqueCount="208">
  <si>
    <t>国語</t>
    <rPh sb="0" eb="2">
      <t>コクゴ</t>
    </rPh>
    <phoneticPr fontId="1"/>
  </si>
  <si>
    <t>社会</t>
    <rPh sb="0" eb="2">
      <t>シャカイ</t>
    </rPh>
    <phoneticPr fontId="1"/>
  </si>
  <si>
    <t>算数</t>
    <rPh sb="0" eb="2">
      <t>サンスウ</t>
    </rPh>
    <phoneticPr fontId="1"/>
  </si>
  <si>
    <t>理科</t>
    <rPh sb="0" eb="2">
      <t>リカ</t>
    </rPh>
    <phoneticPr fontId="1"/>
  </si>
  <si>
    <t>生活</t>
    <rPh sb="0" eb="2">
      <t>セイカツ</t>
    </rPh>
    <phoneticPr fontId="1"/>
  </si>
  <si>
    <t>音楽</t>
    <rPh sb="0" eb="2">
      <t>オンガク</t>
    </rPh>
    <phoneticPr fontId="1"/>
  </si>
  <si>
    <t>図画工作</t>
    <rPh sb="0" eb="2">
      <t>ズガ</t>
    </rPh>
    <rPh sb="2" eb="4">
      <t>コウサク</t>
    </rPh>
    <phoneticPr fontId="1"/>
  </si>
  <si>
    <t>家庭</t>
    <rPh sb="0" eb="2">
      <t>カテイ</t>
    </rPh>
    <phoneticPr fontId="1"/>
  </si>
  <si>
    <t>体育</t>
    <rPh sb="0" eb="2">
      <t>タイイク</t>
    </rPh>
    <phoneticPr fontId="1"/>
  </si>
  <si>
    <t>外国語</t>
    <rPh sb="0" eb="3">
      <t>ガイコクゴ</t>
    </rPh>
    <phoneticPr fontId="1"/>
  </si>
  <si>
    <t>合計</t>
    <rPh sb="0" eb="2">
      <t>ゴウケイ</t>
    </rPh>
    <phoneticPr fontId="1"/>
  </si>
  <si>
    <t>設置者の別</t>
    <rPh sb="0" eb="3">
      <t>セッチシャ</t>
    </rPh>
    <rPh sb="4" eb="5">
      <t>ベツ</t>
    </rPh>
    <phoneticPr fontId="2"/>
  </si>
  <si>
    <t>上段…変更後の授業時数</t>
    <rPh sb="0" eb="2">
      <t>ジョウダン</t>
    </rPh>
    <rPh sb="3" eb="5">
      <t>ヘンコウ</t>
    </rPh>
    <rPh sb="5" eb="6">
      <t>ゴ</t>
    </rPh>
    <rPh sb="7" eb="9">
      <t>ジュギョウ</t>
    </rPh>
    <rPh sb="9" eb="11">
      <t>ジスウ</t>
    </rPh>
    <phoneticPr fontId="1"/>
  </si>
  <si>
    <t>中段…学校教育法施行規則に定める標準授業時数</t>
    <rPh sb="0" eb="2">
      <t>チュウダン</t>
    </rPh>
    <rPh sb="3" eb="12">
      <t>ガッコウキョウイクホウシコウキソク</t>
    </rPh>
    <rPh sb="13" eb="14">
      <t>サダ</t>
    </rPh>
    <rPh sb="16" eb="18">
      <t>ヒョウジュン</t>
    </rPh>
    <rPh sb="18" eb="20">
      <t>ジュギョウ</t>
    </rPh>
    <rPh sb="20" eb="22">
      <t>ジスウ</t>
    </rPh>
    <phoneticPr fontId="1"/>
  </si>
  <si>
    <t>１　特別の教育課程を編成・実施する学校の管理機関名等を入力してください。</t>
    <rPh sb="2" eb="4">
      <t>トクベツ</t>
    </rPh>
    <rPh sb="5" eb="7">
      <t>キョウイク</t>
    </rPh>
    <rPh sb="7" eb="9">
      <t>カテイ</t>
    </rPh>
    <rPh sb="10" eb="12">
      <t>ヘンセイ</t>
    </rPh>
    <rPh sb="13" eb="15">
      <t>ジッシ</t>
    </rPh>
    <rPh sb="17" eb="19">
      <t>ガッコウ</t>
    </rPh>
    <rPh sb="20" eb="22">
      <t>カンリ</t>
    </rPh>
    <rPh sb="22" eb="24">
      <t>キカン</t>
    </rPh>
    <rPh sb="24" eb="25">
      <t>メイ</t>
    </rPh>
    <rPh sb="25" eb="26">
      <t>トウ</t>
    </rPh>
    <rPh sb="27" eb="29">
      <t>ニュウリョク</t>
    </rPh>
    <phoneticPr fontId="2"/>
  </si>
  <si>
    <t>下段…授業時数の増減</t>
    <rPh sb="0" eb="2">
      <t>ゲダン</t>
    </rPh>
    <rPh sb="3" eb="5">
      <t>ジュギョウ</t>
    </rPh>
    <rPh sb="5" eb="7">
      <t>ジスウ</t>
    </rPh>
    <rPh sb="8" eb="10">
      <t>ゾウゲン</t>
    </rPh>
    <phoneticPr fontId="1"/>
  </si>
  <si>
    <t>各教科の授業時数</t>
    <rPh sb="0" eb="3">
      <t>カクキョウカ</t>
    </rPh>
    <rPh sb="4" eb="6">
      <t>ジュギョウ</t>
    </rPh>
    <rPh sb="6" eb="8">
      <t>ジスウ</t>
    </rPh>
    <phoneticPr fontId="1"/>
  </si>
  <si>
    <t>第1学年</t>
    <rPh sb="0" eb="1">
      <t>ダイ</t>
    </rPh>
    <rPh sb="2" eb="4">
      <t>ガクネン</t>
    </rPh>
    <phoneticPr fontId="1"/>
  </si>
  <si>
    <t>第2学年</t>
    <rPh sb="0" eb="1">
      <t>ダイ</t>
    </rPh>
    <rPh sb="2" eb="4">
      <t>ガクネン</t>
    </rPh>
    <phoneticPr fontId="1"/>
  </si>
  <si>
    <t>第3学年</t>
    <rPh sb="0" eb="1">
      <t>ダイ</t>
    </rPh>
    <rPh sb="2" eb="4">
      <t>ガクネン</t>
    </rPh>
    <phoneticPr fontId="1"/>
  </si>
  <si>
    <t>第4学年</t>
    <rPh sb="0" eb="1">
      <t>ダイ</t>
    </rPh>
    <rPh sb="2" eb="4">
      <t>ガクネン</t>
    </rPh>
    <phoneticPr fontId="1"/>
  </si>
  <si>
    <t>第5学年</t>
    <rPh sb="0" eb="1">
      <t>ダイ</t>
    </rPh>
    <rPh sb="2" eb="4">
      <t>ガクネン</t>
    </rPh>
    <phoneticPr fontId="1"/>
  </si>
  <si>
    <t>第6学年</t>
    <rPh sb="0" eb="1">
      <t>ダイ</t>
    </rPh>
    <rPh sb="2" eb="4">
      <t>ガクネン</t>
    </rPh>
    <phoneticPr fontId="1"/>
  </si>
  <si>
    <t>①</t>
    <phoneticPr fontId="1"/>
  </si>
  <si>
    <t>②</t>
    <phoneticPr fontId="1"/>
  </si>
  <si>
    <t>③</t>
    <phoneticPr fontId="1"/>
  </si>
  <si>
    <t>④</t>
    <phoneticPr fontId="1"/>
  </si>
  <si>
    <t>⑤</t>
    <phoneticPr fontId="1"/>
  </si>
  <si>
    <t>【担当者】</t>
    <rPh sb="1" eb="4">
      <t>タントウシャ</t>
    </rPh>
    <phoneticPr fontId="2"/>
  </si>
  <si>
    <t>１　管理機関</t>
    <rPh sb="2" eb="4">
      <t>カンリ</t>
    </rPh>
    <rPh sb="4" eb="6">
      <t>キカン</t>
    </rPh>
    <phoneticPr fontId="2"/>
  </si>
  <si>
    <t>・１行あたり１校ずつ入力してください。</t>
    <rPh sb="2" eb="3">
      <t>ギョウ</t>
    </rPh>
    <rPh sb="7" eb="8">
      <t>コウ</t>
    </rPh>
    <rPh sb="10" eb="12">
      <t>ニュウリョク</t>
    </rPh>
    <phoneticPr fontId="1"/>
  </si>
  <si>
    <t>　（３）実施要項記載事項の確認</t>
    <rPh sb="4" eb="6">
      <t>ジッシ</t>
    </rPh>
    <rPh sb="6" eb="8">
      <t>ヨウコウ</t>
    </rPh>
    <rPh sb="8" eb="10">
      <t>キサイ</t>
    </rPh>
    <rPh sb="10" eb="12">
      <t>ジコウ</t>
    </rPh>
    <rPh sb="13" eb="15">
      <t>カクニン</t>
    </rPh>
    <phoneticPr fontId="1"/>
  </si>
  <si>
    <t>【エラーチェック】</t>
    <phoneticPr fontId="1"/>
  </si>
  <si>
    <t>美術</t>
    <rPh sb="0" eb="2">
      <t>ビジュツ</t>
    </rPh>
    <phoneticPr fontId="1"/>
  </si>
  <si>
    <t>技術・家庭</t>
    <rPh sb="0" eb="2">
      <t>ギジュツ</t>
    </rPh>
    <rPh sb="3" eb="5">
      <t>カテイ</t>
    </rPh>
    <phoneticPr fontId="1"/>
  </si>
  <si>
    <t>保健体育</t>
    <rPh sb="0" eb="2">
      <t>ホケン</t>
    </rPh>
    <rPh sb="2" eb="4">
      <t>タイイク</t>
    </rPh>
    <phoneticPr fontId="1"/>
  </si>
  <si>
    <t>学年（義務教育学校）</t>
    <rPh sb="0" eb="2">
      <t>ガクネン</t>
    </rPh>
    <rPh sb="3" eb="5">
      <t>ギム</t>
    </rPh>
    <rPh sb="5" eb="7">
      <t>キョウイク</t>
    </rPh>
    <rPh sb="7" eb="9">
      <t>ガッコウ</t>
    </rPh>
    <phoneticPr fontId="1"/>
  </si>
  <si>
    <t>第7学年</t>
    <rPh sb="0" eb="1">
      <t>ダイ</t>
    </rPh>
    <rPh sb="2" eb="4">
      <t>ガクネン</t>
    </rPh>
    <phoneticPr fontId="1"/>
  </si>
  <si>
    <t>第8学年</t>
    <rPh sb="0" eb="1">
      <t>ダイ</t>
    </rPh>
    <rPh sb="2" eb="4">
      <t>ガクネン</t>
    </rPh>
    <phoneticPr fontId="1"/>
  </si>
  <si>
    <t>第9学年</t>
    <rPh sb="0" eb="1">
      <t>ダイ</t>
    </rPh>
    <rPh sb="2" eb="4">
      <t>ガクネン</t>
    </rPh>
    <phoneticPr fontId="1"/>
  </si>
  <si>
    <t>　（２）児童生徒の教育上適切な配慮</t>
    <rPh sb="4" eb="6">
      <t>ジドウ</t>
    </rPh>
    <rPh sb="6" eb="8">
      <t>セイト</t>
    </rPh>
    <rPh sb="9" eb="11">
      <t>キョウイク</t>
    </rPh>
    <rPh sb="11" eb="12">
      <t>ジョウ</t>
    </rPh>
    <rPh sb="12" eb="14">
      <t>テキセツ</t>
    </rPh>
    <rPh sb="15" eb="17">
      <t>ハイリョ</t>
    </rPh>
    <phoneticPr fontId="1"/>
  </si>
  <si>
    <t>管理機関名</t>
    <rPh sb="0" eb="2">
      <t>カンリ</t>
    </rPh>
    <rPh sb="2" eb="4">
      <t>キカン</t>
    </rPh>
    <rPh sb="4" eb="5">
      <t>メイ</t>
    </rPh>
    <phoneticPr fontId="1"/>
  </si>
  <si>
    <t>所属・職名</t>
    <rPh sb="0" eb="2">
      <t>ショゾク</t>
    </rPh>
    <rPh sb="3" eb="5">
      <t>ショクメイ</t>
    </rPh>
    <phoneticPr fontId="1"/>
  </si>
  <si>
    <t>住所（上段は郵便番号）</t>
    <phoneticPr fontId="1"/>
  </si>
  <si>
    <t>電話番号</t>
    <rPh sb="0" eb="2">
      <t>デンワ</t>
    </rPh>
    <rPh sb="2" eb="4">
      <t>バンゴウ</t>
    </rPh>
    <phoneticPr fontId="1"/>
  </si>
  <si>
    <t>メールアドレス</t>
    <phoneticPr fontId="1"/>
  </si>
  <si>
    <t>　（１）各学校の同意</t>
    <rPh sb="4" eb="7">
      <t>カクガッコウ</t>
    </rPh>
    <rPh sb="8" eb="10">
      <t>ドウイ</t>
    </rPh>
    <phoneticPr fontId="1"/>
  </si>
  <si>
    <t>文部科学省初等中等教育局長　殿</t>
    <rPh sb="0" eb="2">
      <t>モンブ</t>
    </rPh>
    <rPh sb="2" eb="5">
      <t>カガクショウ</t>
    </rPh>
    <rPh sb="5" eb="7">
      <t>ショトウ</t>
    </rPh>
    <rPh sb="7" eb="9">
      <t>チュウトウ</t>
    </rPh>
    <rPh sb="9" eb="11">
      <t>キョウイク</t>
    </rPh>
    <rPh sb="11" eb="12">
      <t>キョク</t>
    </rPh>
    <rPh sb="12" eb="13">
      <t>チョウ</t>
    </rPh>
    <rPh sb="14" eb="15">
      <t>ドノ</t>
    </rPh>
    <phoneticPr fontId="1"/>
  </si>
  <si>
    <t>記</t>
    <rPh sb="0" eb="1">
      <t>キ</t>
    </rPh>
    <phoneticPr fontId="1"/>
  </si>
  <si>
    <t>【エラーチェック】</t>
    <phoneticPr fontId="1"/>
  </si>
  <si>
    <t>学年（中学校及び中等教育学校）</t>
    <rPh sb="0" eb="2">
      <t>ガクネン</t>
    </rPh>
    <rPh sb="3" eb="6">
      <t>チュウガッコウ</t>
    </rPh>
    <rPh sb="6" eb="7">
      <t>オヨ</t>
    </rPh>
    <rPh sb="8" eb="10">
      <t>チュウトウ</t>
    </rPh>
    <rPh sb="10" eb="12">
      <t>キョウイク</t>
    </rPh>
    <rPh sb="12" eb="14">
      <t>ガッコウ</t>
    </rPh>
    <phoneticPr fontId="1"/>
  </si>
  <si>
    <t>【様式１】別紙１－１　教育課程表（小学校及び義務教育学校前期課程）</t>
    <rPh sb="1" eb="3">
      <t>ヨウシキ</t>
    </rPh>
    <rPh sb="5" eb="7">
      <t>ベッシ</t>
    </rPh>
    <rPh sb="11" eb="13">
      <t>キョウイク</t>
    </rPh>
    <rPh sb="13" eb="15">
      <t>カテイ</t>
    </rPh>
    <rPh sb="15" eb="16">
      <t>ヒョウ</t>
    </rPh>
    <rPh sb="17" eb="20">
      <t>ショウガッコウ</t>
    </rPh>
    <rPh sb="20" eb="21">
      <t>オヨ</t>
    </rPh>
    <rPh sb="22" eb="32">
      <t>ギムキョウイクガッコウゼンキカテイ</t>
    </rPh>
    <phoneticPr fontId="1"/>
  </si>
  <si>
    <t>【様式１】別紙２　特別の教育課程を編成する学校の一覧</t>
    <rPh sb="1" eb="3">
      <t>ヨウシキ</t>
    </rPh>
    <rPh sb="5" eb="7">
      <t>ベッシ</t>
    </rPh>
    <rPh sb="9" eb="11">
      <t>トクベツ</t>
    </rPh>
    <rPh sb="12" eb="14">
      <t>キョウイク</t>
    </rPh>
    <rPh sb="14" eb="16">
      <t>カテイ</t>
    </rPh>
    <rPh sb="17" eb="19">
      <t>ヘンセイ</t>
    </rPh>
    <phoneticPr fontId="1"/>
  </si>
  <si>
    <t>【様式１】</t>
    <rPh sb="1" eb="3">
      <t>ヨウシキ</t>
    </rPh>
    <phoneticPr fontId="1"/>
  </si>
  <si>
    <t>学年</t>
    <rPh sb="0" eb="2">
      <t>ガクネン</t>
    </rPh>
    <phoneticPr fontId="1"/>
  </si>
  <si>
    <t>特別の教科である道徳
の授業時数</t>
    <rPh sb="0" eb="2">
      <t>トクベツ</t>
    </rPh>
    <rPh sb="3" eb="5">
      <t>キョウカ</t>
    </rPh>
    <rPh sb="8" eb="10">
      <t>ドウトク</t>
    </rPh>
    <rPh sb="12" eb="14">
      <t>ジュギョウ</t>
    </rPh>
    <rPh sb="14" eb="16">
      <t>ジスウ</t>
    </rPh>
    <phoneticPr fontId="1"/>
  </si>
  <si>
    <t>外国語活動の授業時数</t>
    <rPh sb="0" eb="3">
      <t>ガイコクゴ</t>
    </rPh>
    <rPh sb="3" eb="5">
      <t>カツドウ</t>
    </rPh>
    <rPh sb="6" eb="8">
      <t>ジュギョウ</t>
    </rPh>
    <rPh sb="8" eb="10">
      <t>ジスウ</t>
    </rPh>
    <phoneticPr fontId="1"/>
  </si>
  <si>
    <t>総合的な学習の時間
の授業時数</t>
    <rPh sb="0" eb="3">
      <t>ソウゴウテキ</t>
    </rPh>
    <rPh sb="4" eb="6">
      <t>ガクシュウ</t>
    </rPh>
    <rPh sb="7" eb="9">
      <t>ジカン</t>
    </rPh>
    <rPh sb="11" eb="13">
      <t>ジュギョウ</t>
    </rPh>
    <rPh sb="13" eb="15">
      <t>ジスウ</t>
    </rPh>
    <phoneticPr fontId="1"/>
  </si>
  <si>
    <t>特別活動の授業時数</t>
    <rPh sb="0" eb="2">
      <t>トクベツ</t>
    </rPh>
    <rPh sb="2" eb="4">
      <t>カツドウ</t>
    </rPh>
    <rPh sb="5" eb="7">
      <t>ジュギョウ</t>
    </rPh>
    <rPh sb="7" eb="9">
      <t>ジスウ</t>
    </rPh>
    <phoneticPr fontId="1"/>
  </si>
  <si>
    <t>開始年度：</t>
    <rPh sb="0" eb="2">
      <t>カイシ</t>
    </rPh>
    <rPh sb="2" eb="4">
      <t>ネンド</t>
    </rPh>
    <phoneticPr fontId="1"/>
  </si>
  <si>
    <t>既存教科等の組み換えによる独自の教科等の新設（※国際バカロレアの教育プログラムによるものを含む。）</t>
    <rPh sb="0" eb="2">
      <t>キソン</t>
    </rPh>
    <rPh sb="2" eb="4">
      <t>キョウカ</t>
    </rPh>
    <rPh sb="4" eb="5">
      <t>トウ</t>
    </rPh>
    <rPh sb="6" eb="7">
      <t>ク</t>
    </rPh>
    <rPh sb="8" eb="9">
      <t>カ</t>
    </rPh>
    <rPh sb="13" eb="15">
      <t>ドクジ</t>
    </rPh>
    <rPh sb="16" eb="18">
      <t>キョウカ</t>
    </rPh>
    <rPh sb="18" eb="19">
      <t>トウ</t>
    </rPh>
    <rPh sb="20" eb="22">
      <t>シンセツ</t>
    </rPh>
    <rPh sb="24" eb="26">
      <t>コクサイ</t>
    </rPh>
    <rPh sb="32" eb="34">
      <t>キョウイク</t>
    </rPh>
    <rPh sb="45" eb="46">
      <t>フク</t>
    </rPh>
    <phoneticPr fontId="1"/>
  </si>
  <si>
    <t>その他</t>
    <rPh sb="2" eb="3">
      <t>タ</t>
    </rPh>
    <phoneticPr fontId="1"/>
  </si>
  <si>
    <t>教育課程特例校指定申請書（新規）</t>
    <rPh sb="0" eb="2">
      <t>キョウイク</t>
    </rPh>
    <rPh sb="2" eb="4">
      <t>カテイ</t>
    </rPh>
    <rPh sb="4" eb="7">
      <t>トクレイコウ</t>
    </rPh>
    <rPh sb="7" eb="9">
      <t>シテイ</t>
    </rPh>
    <rPh sb="9" eb="11">
      <t>シンセイ</t>
    </rPh>
    <rPh sb="11" eb="12">
      <t>ショ</t>
    </rPh>
    <rPh sb="13" eb="15">
      <t>シンキ</t>
    </rPh>
    <phoneticPr fontId="2"/>
  </si>
  <si>
    <t>下記のとおり、教育課程特例校の指定を希望するので、本申請書により申請します。</t>
    <rPh sb="7" eb="9">
      <t>キョウイク</t>
    </rPh>
    <rPh sb="9" eb="11">
      <t>カテイ</t>
    </rPh>
    <rPh sb="11" eb="13">
      <t>トクレイ</t>
    </rPh>
    <rPh sb="13" eb="14">
      <t>コウ</t>
    </rPh>
    <rPh sb="15" eb="17">
      <t>シテイ</t>
    </rPh>
    <rPh sb="18" eb="20">
      <t>キボウ</t>
    </rPh>
    <phoneticPr fontId="1"/>
  </si>
  <si>
    <t>英語による教育（いわゆるイマージョン教育）</t>
    <rPh sb="0" eb="2">
      <t>エイゴ</t>
    </rPh>
    <rPh sb="5" eb="7">
      <t>キョウイク</t>
    </rPh>
    <rPh sb="18" eb="20">
      <t>キョウイク</t>
    </rPh>
    <phoneticPr fontId="1"/>
  </si>
  <si>
    <t>特別の教育課程を編成することについて、７の各学校の同意を得ている。</t>
    <rPh sb="0" eb="2">
      <t>トクベツ</t>
    </rPh>
    <rPh sb="3" eb="5">
      <t>キョウイク</t>
    </rPh>
    <rPh sb="5" eb="7">
      <t>カテイ</t>
    </rPh>
    <rPh sb="8" eb="10">
      <t>ヘンセイ</t>
    </rPh>
    <rPh sb="21" eb="22">
      <t>カク</t>
    </rPh>
    <rPh sb="22" eb="24">
      <t>ガッコウ</t>
    </rPh>
    <rPh sb="25" eb="27">
      <t>ドウイ</t>
    </rPh>
    <rPh sb="28" eb="29">
      <t>エ</t>
    </rPh>
    <phoneticPr fontId="1"/>
  </si>
  <si>
    <t>⑥</t>
    <phoneticPr fontId="1"/>
  </si>
  <si>
    <t>⑦</t>
    <phoneticPr fontId="1"/>
  </si>
  <si>
    <t>数学</t>
    <rPh sb="0" eb="2">
      <t>スウガク</t>
    </rPh>
    <phoneticPr fontId="1"/>
  </si>
  <si>
    <t>７の各学校は、特別の教育課程に基づく教育の実施状況について、自ら評価を行い、毎年度その結果を公表する予定である。</t>
    <rPh sb="2" eb="5">
      <t>カクガッコウ</t>
    </rPh>
    <rPh sb="7" eb="9">
      <t>トクベツ</t>
    </rPh>
    <rPh sb="10" eb="12">
      <t>キョウイク</t>
    </rPh>
    <rPh sb="12" eb="14">
      <t>カテイ</t>
    </rPh>
    <rPh sb="15" eb="16">
      <t>モト</t>
    </rPh>
    <rPh sb="18" eb="20">
      <t>キョウイク</t>
    </rPh>
    <rPh sb="21" eb="23">
      <t>ジッシ</t>
    </rPh>
    <rPh sb="23" eb="25">
      <t>ジョウキョウ</t>
    </rPh>
    <rPh sb="30" eb="31">
      <t>ミズカ</t>
    </rPh>
    <rPh sb="32" eb="34">
      <t>ヒョウカ</t>
    </rPh>
    <rPh sb="35" eb="36">
      <t>オコナ</t>
    </rPh>
    <rPh sb="38" eb="41">
      <t>マイネンド</t>
    </rPh>
    <rPh sb="43" eb="45">
      <t>ケッカ</t>
    </rPh>
    <rPh sb="46" eb="48">
      <t>コウヒョウ</t>
    </rPh>
    <rPh sb="50" eb="52">
      <t>ヨテイ</t>
    </rPh>
    <phoneticPr fontId="1"/>
  </si>
  <si>
    <t>特別の教育課程の内容について、７の各学校のウェブサイト（学校のウェブサイトが存在しない又は一時的に利用できないなどの特段の事情がある場合は、地域に広く公表することのできるその他の媒体）において公表し、特別の教育課程が実施されている間公表を継続する予定である。</t>
    <rPh sb="17" eb="18">
      <t>カク</t>
    </rPh>
    <phoneticPr fontId="1"/>
  </si>
  <si>
    <t>下段…授業時数の増減</t>
    <phoneticPr fontId="1"/>
  </si>
  <si>
    <t>中段…学校教育法施行規則に定める標準授業時数</t>
    <phoneticPr fontId="1"/>
  </si>
  <si>
    <t>上段…変更後の授業時数</t>
    <phoneticPr fontId="1"/>
  </si>
  <si>
    <t>②</t>
    <phoneticPr fontId="1"/>
  </si>
  <si>
    <t>７の各学校は、特別の教育課程に基づく教育の実施状況について、①の評価の結果を踏まえた当該学校の児童生徒の保護者その他の学校関係者（当該学校の職員を除く。）による評価を行い、毎年度その結果を公表する予定である。</t>
    <rPh sb="2" eb="5">
      <t>カクガッコウ</t>
    </rPh>
    <rPh sb="7" eb="9">
      <t>トクベツ</t>
    </rPh>
    <rPh sb="10" eb="12">
      <t>キョウイク</t>
    </rPh>
    <rPh sb="12" eb="14">
      <t>カテイ</t>
    </rPh>
    <rPh sb="15" eb="16">
      <t>モト</t>
    </rPh>
    <rPh sb="18" eb="20">
      <t>キョウイク</t>
    </rPh>
    <rPh sb="21" eb="23">
      <t>ジッシ</t>
    </rPh>
    <rPh sb="23" eb="25">
      <t>ジョウキョウ</t>
    </rPh>
    <rPh sb="32" eb="34">
      <t>ヒョウカ</t>
    </rPh>
    <rPh sb="35" eb="37">
      <t>ケッカ</t>
    </rPh>
    <rPh sb="38" eb="39">
      <t>フ</t>
    </rPh>
    <rPh sb="42" eb="44">
      <t>トウガイ</t>
    </rPh>
    <rPh sb="44" eb="46">
      <t>ガッコウ</t>
    </rPh>
    <rPh sb="47" eb="49">
      <t>ジドウ</t>
    </rPh>
    <rPh sb="49" eb="51">
      <t>セイト</t>
    </rPh>
    <rPh sb="52" eb="55">
      <t>ホゴシャ</t>
    </rPh>
    <rPh sb="57" eb="58">
      <t>タ</t>
    </rPh>
    <rPh sb="59" eb="61">
      <t>ガッコウ</t>
    </rPh>
    <rPh sb="61" eb="64">
      <t>カンケイシャ</t>
    </rPh>
    <rPh sb="65" eb="67">
      <t>トウガイ</t>
    </rPh>
    <rPh sb="67" eb="69">
      <t>ガッコウ</t>
    </rPh>
    <rPh sb="70" eb="72">
      <t>ショクイン</t>
    </rPh>
    <rPh sb="73" eb="74">
      <t>ノゾ</t>
    </rPh>
    <rPh sb="80" eb="82">
      <t>ヒョウカ</t>
    </rPh>
    <rPh sb="83" eb="84">
      <t>オコナ</t>
    </rPh>
    <rPh sb="86" eb="89">
      <t>マイネンド</t>
    </rPh>
    <rPh sb="91" eb="93">
      <t>ケッカ</t>
    </rPh>
    <rPh sb="94" eb="96">
      <t>コウヒョウ</t>
    </rPh>
    <rPh sb="98" eb="100">
      <t>ヨテイ</t>
    </rPh>
    <phoneticPr fontId="1"/>
  </si>
  <si>
    <t>申請年月日を入力→
（例．令和○年○月○日）</t>
    <rPh sb="0" eb="2">
      <t>シンセイ</t>
    </rPh>
    <rPh sb="2" eb="5">
      <t>ネンガッピ</t>
    </rPh>
    <rPh sb="6" eb="8">
      <t>ニュウリョク</t>
    </rPh>
    <phoneticPr fontId="1"/>
  </si>
  <si>
    <t>管理機関名及び代表者の役職を入力→
（例．○○市教育委員会教育長）</t>
    <rPh sb="0" eb="2">
      <t>カンリ</t>
    </rPh>
    <rPh sb="2" eb="4">
      <t>キカン</t>
    </rPh>
    <rPh sb="4" eb="5">
      <t>メイ</t>
    </rPh>
    <rPh sb="5" eb="6">
      <t>オヨ</t>
    </rPh>
    <rPh sb="7" eb="10">
      <t>ダイヒョウシャ</t>
    </rPh>
    <rPh sb="11" eb="13">
      <t>ヤクショク</t>
    </rPh>
    <rPh sb="14" eb="16">
      <t>ニュウリョク</t>
    </rPh>
    <rPh sb="19" eb="20">
      <t>レイ</t>
    </rPh>
    <rPh sb="23" eb="24">
      <t>シ</t>
    </rPh>
    <rPh sb="24" eb="26">
      <t>キョウイク</t>
    </rPh>
    <rPh sb="26" eb="29">
      <t>イインカイ</t>
    </rPh>
    <rPh sb="29" eb="31">
      <t>キョウイク</t>
    </rPh>
    <rPh sb="31" eb="32">
      <t>チョウ</t>
    </rPh>
    <phoneticPr fontId="1"/>
  </si>
  <si>
    <t>管理機関の代表者の氏名を入力→
（例．○○　○○）</t>
    <rPh sb="0" eb="2">
      <t>カンリ</t>
    </rPh>
    <rPh sb="2" eb="4">
      <t>キカン</t>
    </rPh>
    <rPh sb="5" eb="8">
      <t>ダイヒョウシャ</t>
    </rPh>
    <rPh sb="9" eb="11">
      <t>シメイ</t>
    </rPh>
    <rPh sb="12" eb="14">
      <t>ニュウリョク</t>
    </rPh>
    <rPh sb="17" eb="18">
      <t>レイ</t>
    </rPh>
    <phoneticPr fontId="1"/>
  </si>
  <si>
    <t>設置</t>
    <rPh sb="0" eb="2">
      <t>セッチ</t>
    </rPh>
    <phoneticPr fontId="2"/>
  </si>
  <si>
    <t>学校名</t>
    <rPh sb="0" eb="3">
      <t>ガッコウメイ</t>
    </rPh>
    <phoneticPr fontId="2"/>
  </si>
  <si>
    <t>学校種</t>
    <rPh sb="0" eb="2">
      <t>ガッコウ</t>
    </rPh>
    <rPh sb="2" eb="3">
      <t>シュ</t>
    </rPh>
    <phoneticPr fontId="2"/>
  </si>
  <si>
    <t>指定</t>
    <rPh sb="0" eb="2">
      <t>シテイ</t>
    </rPh>
    <phoneticPr fontId="2"/>
  </si>
  <si>
    <t>変更</t>
    <rPh sb="0" eb="2">
      <t>ヘンコウ</t>
    </rPh>
    <phoneticPr fontId="2"/>
  </si>
  <si>
    <t>教育課程の特例</t>
    <rPh sb="0" eb="2">
      <t>キョウイク</t>
    </rPh>
    <rPh sb="2" eb="4">
      <t>カテイ</t>
    </rPh>
    <rPh sb="5" eb="7">
      <t>トクレイ</t>
    </rPh>
    <phoneticPr fontId="2"/>
  </si>
  <si>
    <t>終期</t>
    <rPh sb="0" eb="2">
      <t>シュウキ</t>
    </rPh>
    <phoneticPr fontId="2"/>
  </si>
  <si>
    <t>イマージョン教育</t>
    <rPh sb="6" eb="8">
      <t>キョウイク</t>
    </rPh>
    <phoneticPr fontId="2"/>
  </si>
  <si>
    <t>その他</t>
    <rPh sb="2" eb="3">
      <t>タ</t>
    </rPh>
    <phoneticPr fontId="2"/>
  </si>
  <si>
    <t>国</t>
    <rPh sb="0" eb="1">
      <t>コク</t>
    </rPh>
    <phoneticPr fontId="2"/>
  </si>
  <si>
    <t>社</t>
    <rPh sb="0" eb="1">
      <t>シャ</t>
    </rPh>
    <phoneticPr fontId="2"/>
  </si>
  <si>
    <t>算</t>
    <rPh sb="0" eb="1">
      <t>サン</t>
    </rPh>
    <phoneticPr fontId="2"/>
  </si>
  <si>
    <t>数</t>
    <rPh sb="0" eb="1">
      <t>スウ</t>
    </rPh>
    <phoneticPr fontId="2"/>
  </si>
  <si>
    <t>理</t>
    <rPh sb="0" eb="1">
      <t>リ</t>
    </rPh>
    <phoneticPr fontId="2"/>
  </si>
  <si>
    <t>生</t>
    <rPh sb="0" eb="1">
      <t>ナマ</t>
    </rPh>
    <phoneticPr fontId="2"/>
  </si>
  <si>
    <t>音</t>
    <rPh sb="0" eb="1">
      <t>オン</t>
    </rPh>
    <phoneticPr fontId="2"/>
  </si>
  <si>
    <t>図</t>
    <rPh sb="0" eb="1">
      <t>ズ</t>
    </rPh>
    <phoneticPr fontId="2"/>
  </si>
  <si>
    <t>美</t>
    <rPh sb="0" eb="1">
      <t>ビ</t>
    </rPh>
    <phoneticPr fontId="2"/>
  </si>
  <si>
    <t>家</t>
    <rPh sb="0" eb="1">
      <t>イエ</t>
    </rPh>
    <phoneticPr fontId="2"/>
  </si>
  <si>
    <t>技・家</t>
    <rPh sb="0" eb="1">
      <t>ギ</t>
    </rPh>
    <rPh sb="2" eb="3">
      <t>カ</t>
    </rPh>
    <phoneticPr fontId="2"/>
  </si>
  <si>
    <t>体</t>
    <rPh sb="0" eb="1">
      <t>カラダ</t>
    </rPh>
    <phoneticPr fontId="2"/>
  </si>
  <si>
    <t>保体</t>
    <rPh sb="0" eb="2">
      <t>ホタイ</t>
    </rPh>
    <phoneticPr fontId="2"/>
  </si>
  <si>
    <t>外</t>
    <rPh sb="0" eb="1">
      <t>ガイ</t>
    </rPh>
    <phoneticPr fontId="2"/>
  </si>
  <si>
    <t>道</t>
    <rPh sb="0" eb="1">
      <t>ミチ</t>
    </rPh>
    <phoneticPr fontId="2"/>
  </si>
  <si>
    <t>外活</t>
    <rPh sb="0" eb="1">
      <t>ガイ</t>
    </rPh>
    <rPh sb="1" eb="2">
      <t>カツ</t>
    </rPh>
    <phoneticPr fontId="2"/>
  </si>
  <si>
    <t>総</t>
    <rPh sb="0" eb="1">
      <t>ソウ</t>
    </rPh>
    <phoneticPr fontId="2"/>
  </si>
  <si>
    <t>特</t>
    <rPh sb="0" eb="1">
      <t>トク</t>
    </rPh>
    <phoneticPr fontId="2"/>
  </si>
  <si>
    <t>都道府県</t>
    <rPh sb="0" eb="4">
      <t>トドウフケン</t>
    </rPh>
    <phoneticPr fontId="2"/>
  </si>
  <si>
    <t>管理機関</t>
    <rPh sb="0" eb="2">
      <t>カンリ</t>
    </rPh>
    <rPh sb="2" eb="4">
      <t>キカン</t>
    </rPh>
    <phoneticPr fontId="2"/>
  </si>
  <si>
    <t>ふりがな</t>
    <phoneticPr fontId="2"/>
  </si>
  <si>
    <t>廃止</t>
    <rPh sb="0" eb="2">
      <t>ハイシ</t>
    </rPh>
    <phoneticPr fontId="2"/>
  </si>
  <si>
    <t>削減教科</t>
    <rPh sb="0" eb="2">
      <t>サクゲン</t>
    </rPh>
    <rPh sb="2" eb="4">
      <t>キョウカ</t>
    </rPh>
    <phoneticPr fontId="2"/>
  </si>
  <si>
    <t>新設教科</t>
    <rPh sb="0" eb="2">
      <t>シンセツ</t>
    </rPh>
    <rPh sb="2" eb="4">
      <t>キョウカ</t>
    </rPh>
    <phoneticPr fontId="2"/>
  </si>
  <si>
    <t>都道府県・指定都市</t>
    <rPh sb="0" eb="4">
      <t>トドウフケン</t>
    </rPh>
    <rPh sb="5" eb="9">
      <t>シテイトシ</t>
    </rPh>
    <phoneticPr fontId="1"/>
  </si>
  <si>
    <t>01北海道</t>
  </si>
  <si>
    <t>02青森県</t>
  </si>
  <si>
    <t>03岩手県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</si>
  <si>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</si>
  <si>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</si>
  <si>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</si>
  <si>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</si>
  <si>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</si>
  <si>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</si>
  <si>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</si>
  <si>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</si>
  <si>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</si>
  <si>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</si>
  <si>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</si>
  <si>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</si>
  <si>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</si>
  <si>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</si>
  <si>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</si>
  <si>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</si>
  <si>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</si>
  <si>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</si>
  <si>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</si>
  <si>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</si>
  <si>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</si>
  <si>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</si>
  <si>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</si>
  <si>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</si>
  <si>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</si>
  <si>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</si>
  <si>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</si>
  <si>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</si>
  <si>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</si>
  <si>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</si>
  <si>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</si>
  <si>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</si>
  <si>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</si>
  <si>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</si>
  <si>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</si>
  <si>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</si>
  <si>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</si>
  <si>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</si>
  <si>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48札幌市</t>
  </si>
  <si>
    <t>49仙台市</t>
  </si>
  <si>
    <t>50さいたま市</t>
  </si>
  <si>
    <t>51千葉市</t>
  </si>
  <si>
    <t>52横浜市</t>
  </si>
  <si>
    <t>53川崎市</t>
  </si>
  <si>
    <t>54相模原市</t>
  </si>
  <si>
    <t>55新潟市</t>
  </si>
  <si>
    <t>56静岡市</t>
  </si>
  <si>
    <t>57浜松市</t>
  </si>
  <si>
    <t>58名古屋市</t>
  </si>
  <si>
    <t>59京都市</t>
  </si>
  <si>
    <t>60大阪市</t>
  </si>
  <si>
    <t>61堺市</t>
  </si>
  <si>
    <t>62神戸市</t>
  </si>
  <si>
    <t>63岡山市</t>
  </si>
  <si>
    <t>64広島市</t>
  </si>
  <si>
    <t>65北九州市</t>
  </si>
  <si>
    <t>66福岡市</t>
  </si>
  <si>
    <t>67熊本市</t>
  </si>
  <si>
    <t>04宮城県</t>
    <phoneticPr fontId="1"/>
  </si>
  <si>
    <t>05秋田県</t>
    <phoneticPr fontId="1"/>
  </si>
  <si>
    <t>06山形県</t>
    <phoneticPr fontId="1"/>
  </si>
  <si>
    <t>07福島県</t>
    <phoneticPr fontId="1"/>
  </si>
  <si>
    <t>08茨城県</t>
    <phoneticPr fontId="1"/>
  </si>
  <si>
    <t>09栃木県</t>
    <phoneticPr fontId="1"/>
  </si>
  <si>
    <t>都道府県・指定都市名</t>
    <rPh sb="0" eb="4">
      <t>トドウフケン</t>
    </rPh>
    <rPh sb="5" eb="9">
      <t>シテイトシ</t>
    </rPh>
    <rPh sb="9" eb="10">
      <t>メイ</t>
    </rPh>
    <phoneticPr fontId="1"/>
  </si>
  <si>
    <t>・特別の教育課程を編成する各学校について、学校名及び編成する教育課程の特例を記載してください。</t>
    <rPh sb="1" eb="3">
      <t>トクベツ</t>
    </rPh>
    <rPh sb="4" eb="8">
      <t>キョウイクカテイ</t>
    </rPh>
    <rPh sb="9" eb="11">
      <t>ヘンセイ</t>
    </rPh>
    <rPh sb="13" eb="14">
      <t>カク</t>
    </rPh>
    <rPh sb="14" eb="16">
      <t>ガッコウ</t>
    </rPh>
    <rPh sb="21" eb="23">
      <t>ガッコウ</t>
    </rPh>
    <rPh sb="23" eb="24">
      <t>メイ</t>
    </rPh>
    <rPh sb="24" eb="25">
      <t>オヨ</t>
    </rPh>
    <rPh sb="26" eb="28">
      <t>ヘンセイ</t>
    </rPh>
    <rPh sb="30" eb="34">
      <t>キョウイクカテイ</t>
    </rPh>
    <rPh sb="35" eb="37">
      <t>トクレイ</t>
    </rPh>
    <rPh sb="38" eb="40">
      <t>キサイ</t>
    </rPh>
    <phoneticPr fontId="1"/>
  </si>
  <si>
    <t>文部科学省に本申請書を提出するのは何度目ですか。</t>
    <rPh sb="0" eb="5">
      <t>モンブカガクショウ</t>
    </rPh>
    <rPh sb="6" eb="10">
      <t>ホンシンセイショ</t>
    </rPh>
    <rPh sb="11" eb="13">
      <t>テイシュツ</t>
    </rPh>
    <rPh sb="17" eb="20">
      <t>ナンドメ</t>
    </rPh>
    <phoneticPr fontId="1"/>
  </si>
  <si>
    <t>度目</t>
    <rPh sb="0" eb="1">
      <t>ド</t>
    </rPh>
    <rPh sb="1" eb="2">
      <t>メ</t>
    </rPh>
    <phoneticPr fontId="1"/>
  </si>
  <si>
    <t>担当者氏名</t>
    <rPh sb="0" eb="5">
      <t>タントウシャシメイ</t>
    </rPh>
    <phoneticPr fontId="1"/>
  </si>
  <si>
    <t>郵便番号</t>
    <rPh sb="0" eb="4">
      <t>ユウビンバンゴウ</t>
    </rPh>
    <phoneticPr fontId="1"/>
  </si>
  <si>
    <t>住所</t>
    <rPh sb="0" eb="2">
      <t>ジュウショ</t>
    </rPh>
    <phoneticPr fontId="1"/>
  </si>
  <si>
    <t>電話番号</t>
    <rPh sb="0" eb="4">
      <t>デンワバンゴウ</t>
    </rPh>
    <phoneticPr fontId="1"/>
  </si>
  <si>
    <t>管理機関</t>
    <rPh sb="0" eb="4">
      <t>カンリキカン</t>
    </rPh>
    <phoneticPr fontId="1"/>
  </si>
  <si>
    <t>担当者情報</t>
    <rPh sb="0" eb="3">
      <t>タントウシャ</t>
    </rPh>
    <rPh sb="3" eb="5">
      <t>ジョウホウ</t>
    </rPh>
    <phoneticPr fontId="1"/>
  </si>
  <si>
    <t>校</t>
    <rPh sb="0" eb="1">
      <t>コウ</t>
    </rPh>
    <phoneticPr fontId="1"/>
  </si>
  <si>
    <t xml:space="preserve">(ふりがな)
管理機関名
</t>
    <rPh sb="7" eb="9">
      <t>カンリ</t>
    </rPh>
    <rPh sb="9" eb="11">
      <t>キカン</t>
    </rPh>
    <rPh sb="11" eb="12">
      <t>メイ</t>
    </rPh>
    <phoneticPr fontId="1"/>
  </si>
  <si>
    <t>(ふりがな)
担当者氏名</t>
    <rPh sb="7" eb="10">
      <t>タントウシャ</t>
    </rPh>
    <rPh sb="10" eb="12">
      <t>シメイ</t>
    </rPh>
    <phoneticPr fontId="1"/>
  </si>
  <si>
    <t>←新設教科等を設けている場合、
  名称及び各学年の授業時数を記載してください。</t>
    <rPh sb="1" eb="3">
      <t>シンセツ</t>
    </rPh>
    <phoneticPr fontId="1"/>
  </si>
  <si>
    <t>【様式１】別紙１－２教育課程表（中学校、義務教育学校後期課程及び中等教育学校前期課程）</t>
    <rPh sb="1" eb="3">
      <t>ヨウシキ</t>
    </rPh>
    <rPh sb="5" eb="7">
      <t>ベッシ</t>
    </rPh>
    <rPh sb="10" eb="12">
      <t>キョウイク</t>
    </rPh>
    <rPh sb="12" eb="14">
      <t>カテイ</t>
    </rPh>
    <rPh sb="14" eb="15">
      <t>ヒョウ</t>
    </rPh>
    <rPh sb="16" eb="17">
      <t>チュウ</t>
    </rPh>
    <rPh sb="20" eb="22">
      <t>ギム</t>
    </rPh>
    <rPh sb="22" eb="24">
      <t>キョウイク</t>
    </rPh>
    <rPh sb="24" eb="26">
      <t>ガッコウ</t>
    </rPh>
    <rPh sb="26" eb="28">
      <t>コウキ</t>
    </rPh>
    <rPh sb="28" eb="30">
      <t>カテイ</t>
    </rPh>
    <rPh sb="30" eb="31">
      <t>オヨ</t>
    </rPh>
    <rPh sb="32" eb="34">
      <t>チュウトウ</t>
    </rPh>
    <rPh sb="34" eb="36">
      <t>キョウイク</t>
    </rPh>
    <rPh sb="36" eb="38">
      <t>ガッコウ</t>
    </rPh>
    <rPh sb="38" eb="40">
      <t>ゼンキ</t>
    </rPh>
    <rPh sb="40" eb="42">
      <t>カテイ</t>
    </rPh>
    <phoneticPr fontId="1"/>
  </si>
  <si>
    <t>←新設教科等を設けている場合、
  名称及び各学年の授業時数を記載してください。</t>
    <rPh sb="1" eb="3">
      <t>シンセツ</t>
    </rPh>
    <rPh sb="3" eb="5">
      <t>キョウカ</t>
    </rPh>
    <rPh sb="5" eb="6">
      <t>トウ</t>
    </rPh>
    <phoneticPr fontId="1"/>
  </si>
  <si>
    <t>申請年月日</t>
    <rPh sb="0" eb="2">
      <t>シンセイ</t>
    </rPh>
    <rPh sb="2" eb="5">
      <t>ネンガッピ</t>
    </rPh>
    <phoneticPr fontId="2"/>
  </si>
  <si>
    <t>２　都道府県・指定都市名（※指定都市教育委員会及び国立大学法人については、上記の「１　管理機関」と同じ内容を記載。）</t>
    <rPh sb="14" eb="18">
      <t>シテイトシ</t>
    </rPh>
    <rPh sb="18" eb="23">
      <t>キョウイクイインカイ</t>
    </rPh>
    <rPh sb="23" eb="24">
      <t>オヨ</t>
    </rPh>
    <rPh sb="25" eb="29">
      <t>コクリツダイガク</t>
    </rPh>
    <rPh sb="29" eb="31">
      <t>ホウジン</t>
    </rPh>
    <rPh sb="37" eb="39">
      <t>ジョウキ</t>
    </rPh>
    <rPh sb="43" eb="47">
      <t>カンリキカン</t>
    </rPh>
    <rPh sb="49" eb="50">
      <t>オナ</t>
    </rPh>
    <rPh sb="51" eb="53">
      <t>ナイヨウ</t>
    </rPh>
    <rPh sb="54" eb="56">
      <t>キサイ</t>
    </rPh>
    <phoneticPr fontId="1"/>
  </si>
  <si>
    <t>２　特別の教育課程を適用する学校種を選択してください。</t>
    <rPh sb="2" eb="4">
      <t>トクベツ</t>
    </rPh>
    <rPh sb="5" eb="9">
      <t>キョウイクカテイ</t>
    </rPh>
    <rPh sb="10" eb="12">
      <t>テキヨウ</t>
    </rPh>
    <rPh sb="14" eb="16">
      <t>ガッコウ</t>
    </rPh>
    <rPh sb="16" eb="17">
      <t>シュ</t>
    </rPh>
    <rPh sb="18" eb="20">
      <t>センタク</t>
    </rPh>
    <phoneticPr fontId="1"/>
  </si>
  <si>
    <t>３　特別の教育課程を適用する学校名を入力してください。</t>
    <rPh sb="2" eb="4">
      <t>トクベツ</t>
    </rPh>
    <rPh sb="5" eb="9">
      <t>キョウイクカテイ</t>
    </rPh>
    <rPh sb="10" eb="12">
      <t>テキヨウ</t>
    </rPh>
    <rPh sb="14" eb="17">
      <t>ガッコウメイ</t>
    </rPh>
    <rPh sb="18" eb="20">
      <t>ニュウリョク</t>
    </rPh>
    <phoneticPr fontId="1"/>
  </si>
  <si>
    <t>(ふりがな)</t>
  </si>
  <si>
    <t xml:space="preserve">
学校名
</t>
    <rPh sb="1" eb="4">
      <t>ガッコウメイ</t>
    </rPh>
    <phoneticPr fontId="1"/>
  </si>
  <si>
    <t>４　特別の教育課程を開始する年度を確認の上、チェックを付してください。</t>
    <rPh sb="2" eb="4">
      <t>トクベツ</t>
    </rPh>
    <rPh sb="5" eb="7">
      <t>キョウイク</t>
    </rPh>
    <rPh sb="7" eb="9">
      <t>カテイ</t>
    </rPh>
    <rPh sb="10" eb="12">
      <t>カイシ</t>
    </rPh>
    <rPh sb="14" eb="16">
      <t>ネンド</t>
    </rPh>
    <rPh sb="17" eb="19">
      <t>カクニン</t>
    </rPh>
    <rPh sb="20" eb="21">
      <t>ウエ</t>
    </rPh>
    <rPh sb="27" eb="28">
      <t>フ</t>
    </rPh>
    <phoneticPr fontId="1"/>
  </si>
  <si>
    <t>５　特別の教育課程の概要について、以下から選択してください。（複数の類型を併せて行う場合は、複数選択してください。）</t>
    <rPh sb="2" eb="4">
      <t>トクベツ</t>
    </rPh>
    <rPh sb="5" eb="7">
      <t>キョウイク</t>
    </rPh>
    <rPh sb="7" eb="9">
      <t>カテイ</t>
    </rPh>
    <rPh sb="10" eb="12">
      <t>ガイヨウ</t>
    </rPh>
    <rPh sb="17" eb="19">
      <t>イカ</t>
    </rPh>
    <rPh sb="21" eb="23">
      <t>センタク</t>
    </rPh>
    <rPh sb="31" eb="33">
      <t>フクスウ</t>
    </rPh>
    <rPh sb="34" eb="36">
      <t>ルイケイ</t>
    </rPh>
    <rPh sb="37" eb="38">
      <t>アワ</t>
    </rPh>
    <rPh sb="40" eb="41">
      <t>オコナ</t>
    </rPh>
    <rPh sb="42" eb="44">
      <t>バアイ</t>
    </rPh>
    <rPh sb="46" eb="48">
      <t>フクスウ</t>
    </rPh>
    <rPh sb="48" eb="50">
      <t>センタク</t>
    </rPh>
    <phoneticPr fontId="1"/>
  </si>
  <si>
    <r>
      <t>６　地域や学校の特色と、その特色を活かして特別の教育課程を編成して教育を行う理由を記載してください。</t>
    </r>
    <r>
      <rPr>
        <sz val="11"/>
        <color theme="1"/>
        <rFont val="UD デジタル 教科書体 N-R"/>
        <family val="1"/>
        <charset val="128"/>
      </rPr>
      <t>（必要に応じて行の高さを調整してください。）</t>
    </r>
    <rPh sb="2" eb="4">
      <t>チイキ</t>
    </rPh>
    <rPh sb="5" eb="7">
      <t>ガッコウ</t>
    </rPh>
    <rPh sb="8" eb="10">
      <t>トクショク</t>
    </rPh>
    <rPh sb="14" eb="16">
      <t>トクショク</t>
    </rPh>
    <rPh sb="17" eb="18">
      <t>イ</t>
    </rPh>
    <rPh sb="21" eb="23">
      <t>トクベツ</t>
    </rPh>
    <rPh sb="24" eb="26">
      <t>キョウイク</t>
    </rPh>
    <rPh sb="26" eb="28">
      <t>カテイ</t>
    </rPh>
    <rPh sb="29" eb="31">
      <t>ヘンセイ</t>
    </rPh>
    <rPh sb="33" eb="35">
      <t>キョウイク</t>
    </rPh>
    <rPh sb="36" eb="37">
      <t>オコナ</t>
    </rPh>
    <rPh sb="38" eb="40">
      <t>リユウ</t>
    </rPh>
    <rPh sb="41" eb="43">
      <t>キサイ</t>
    </rPh>
    <phoneticPr fontId="1"/>
  </si>
  <si>
    <t>８　特別の教育課程を編成する学校の一覧及び教育課程の特例の概要を別紙２に入力してください。</t>
    <rPh sb="19" eb="20">
      <t>オヨ</t>
    </rPh>
    <rPh sb="21" eb="25">
      <t>キョウイクカテイ</t>
    </rPh>
    <rPh sb="26" eb="28">
      <t>トクレイ</t>
    </rPh>
    <rPh sb="29" eb="31">
      <t>ガイヨウ</t>
    </rPh>
    <phoneticPr fontId="1"/>
  </si>
  <si>
    <t>９　以下①～⑦の各項目について、それぞれ要件を満たしていることを確認し、チェックを付してください。</t>
    <rPh sb="2" eb="4">
      <t>イカ</t>
    </rPh>
    <rPh sb="8" eb="11">
      <t>カクコウモク</t>
    </rPh>
    <rPh sb="20" eb="22">
      <t>ヨウケン</t>
    </rPh>
    <rPh sb="23" eb="24">
      <t>ミ</t>
    </rPh>
    <rPh sb="32" eb="34">
      <t>カクニン</t>
    </rPh>
    <rPh sb="41" eb="42">
      <t>フ</t>
    </rPh>
    <phoneticPr fontId="1"/>
  </si>
  <si>
    <t>10　教育課程特例校における特別の教育課程の実施状況の報告等に関する以下①～④の各項目について、それぞれ確認し、チェックを付してください。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</si>
</sst>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quot;-&quot;0;0"/>
    <numFmt numFmtId="177" formatCode="\(0\)"/>
    <numFmt numFmtId="178" formatCode="0_);[Red]\(0\)"/>
    <numFmt numFmtId="179" formatCode="[DBNum3]\ ggge&quot;年&quot;m&quot;月&quot;d&quot;日&quot;"/>
    <numFmt numFmtId="180" formatCode="&quot;〒&quot;000\-0000"/>
    <numFmt numFmtId="181" formatCode="0;0;&quot;-&quot;"/>
    <numFmt numFmtId="182" formatCode="00"/>
  </numFmts>
  <fonts count="23" x14ac:knownFonts="1">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ＭＳ ゴシック"/>
      <family val="3"/>
      <charset val="128"/>
    </font>
    <font>
      <b/>
      <sz val="16"/>
      <color theme="1"/>
      <name val="ＭＳ ゴシック"/>
      <family val="3"/>
      <charset val="128"/>
    </font>
    <font>
      <b/>
      <sz val="11"/>
      <color theme="1"/>
      <name val="游ゴシック"/>
      <family val="3"/>
      <charset val="128"/>
      <scheme val="minor"/>
    </font>
    <font>
      <b/>
      <sz val="11"/>
      <name val="ＭＳ Ｐゴシック"/>
      <family val="3"/>
      <charset val="128"/>
    </font>
    <font>
      <sz val="11"/>
      <name val="ＭＳ Ｐゴシック"/>
      <family val="3"/>
      <charset val="128"/>
    </font>
    <font>
      <sz val="9"/>
      <color indexed="81"/>
      <name val="Meiryo UI"/>
      <family val="3"/>
      <charset val="128"/>
    </font>
    <font>
      <sz val="11"/>
      <color theme="1"/>
      <name val="UD デジタル 教科書体 N-R"/>
      <family val="1"/>
      <charset val="128"/>
    </font>
    <font>
      <b/>
      <sz val="11"/>
      <name val="UD デジタル 教科書体 N-R"/>
      <family val="1"/>
      <charset val="128"/>
    </font>
    <font>
      <b/>
      <sz val="18"/>
      <color theme="1"/>
      <name val="UD デジタル 教科書体 N-R"/>
      <family val="1"/>
      <charset val="128"/>
    </font>
    <font>
      <b/>
      <sz val="11"/>
      <color theme="1"/>
      <name val="UD デジタル 教科書体 N-R"/>
      <family val="1"/>
      <charset val="128"/>
    </font>
    <font>
      <sz val="14"/>
      <color theme="1"/>
      <name val="UD デジタル 教科書体 N-R"/>
      <family val="1"/>
      <charset val="128"/>
    </font>
    <font>
      <sz val="9"/>
      <color theme="1"/>
      <name val="UD デジタル 教科書体 N-R"/>
      <family val="1"/>
      <charset val="128"/>
    </font>
    <font>
      <sz val="11"/>
      <name val="UD デジタル 教科書体 N-R"/>
      <family val="1"/>
      <charset val="128"/>
    </font>
    <font>
      <b/>
      <sz val="16"/>
      <color theme="1"/>
      <name val="UD デジタル 教科書体 N-R"/>
      <family val="1"/>
      <charset val="128"/>
    </font>
    <font>
      <b/>
      <sz val="11"/>
      <color rgb="FFFF0000"/>
      <name val="UD デジタル 教科書体 N-R"/>
      <family val="1"/>
      <charset val="128"/>
    </font>
    <font>
      <sz val="11"/>
      <color theme="0"/>
      <name val="UD デジタル 教科書体 N-R"/>
      <family val="1"/>
      <charset val="128"/>
    </font>
    <font>
      <b/>
      <sz val="9"/>
      <color indexed="81"/>
      <name val="Meiryo UI"/>
      <family val="3"/>
      <charset val="128"/>
    </font>
    <font>
      <sz val="12"/>
      <color theme="1"/>
      <name val="UD デジタル 教科書体 N-R"/>
      <family val="1"/>
      <charset val="128"/>
    </font>
    <font>
      <b/>
      <sz val="11"/>
      <color rgb="FFC00000"/>
      <name val="UD デジタル 教科書体 N-R"/>
      <family val="1"/>
      <charset val="128"/>
    </font>
    <font>
      <sz val="9"/>
      <color indexed="10"/>
      <name val="Meiryo UI"/>
      <family val="3"/>
      <charset val="128"/>
    </font>
  </fonts>
  <fills count="9">
    <fill>
      <patternFill patternType="none"/>
    </fill>
    <fill>
      <patternFill patternType="gray125"/>
    </fill>
    <fill>
      <patternFill patternType="solid">
        <fgColor theme="7" tint="0.79998168889431442"/>
        <bgColor indexed="64"/>
      </patternFill>
    </fill>
    <fill>
      <patternFill patternType="solid">
        <fgColor rgb="FFE5F5FF"/>
        <bgColor indexed="64"/>
      </patternFill>
    </fill>
    <fill>
      <patternFill patternType="solid">
        <fgColor rgb="FFFFF2CC"/>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theme="0"/>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s>
  <cellStyleXfs count="1">
    <xf numFmtId="0" fontId="0" fillId="0" borderId="0">
      <alignment vertical="center"/>
    </xf>
  </cellStyleXfs>
  <cellXfs count="184">
    <xf numFmtId="0" fontId="0" fillId="0" borderId="0" xfId="0">
      <alignment vertical="center"/>
    </xf>
    <xf numFmtId="0" fontId="3" fillId="0" borderId="0" xfId="0" applyFont="1" applyAlignment="1"/>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7" fillId="0" borderId="1" xfId="0" applyFont="1" applyBorder="1" applyAlignment="1">
      <alignment horizontal="left" vertical="center" shrinkToFit="1"/>
    </xf>
    <xf numFmtId="182" fontId="0" fillId="0" borderId="0" xfId="0" applyNumberFormat="1">
      <alignment vertical="center"/>
    </xf>
    <xf numFmtId="0" fontId="4" fillId="0" borderId="0" xfId="0" applyFont="1">
      <alignment vertical="center"/>
    </xf>
    <xf numFmtId="0" fontId="4" fillId="0" borderId="0" xfId="0" applyFont="1" applyAlignment="1">
      <alignment horizontal="center" vertical="center"/>
    </xf>
    <xf numFmtId="0" fontId="6" fillId="0" borderId="1" xfId="0" applyFont="1" applyBorder="1" applyAlignment="1">
      <alignment horizontal="center" vertical="center" shrinkToFit="1"/>
    </xf>
    <xf numFmtId="0" fontId="9" fillId="0" borderId="0" xfId="0" applyFont="1" applyAlignment="1"/>
    <xf numFmtId="0" fontId="10" fillId="0" borderId="0" xfId="0" applyFont="1" applyAlignment="1">
      <alignment horizontal="right" vertical="center"/>
    </xf>
    <xf numFmtId="0" fontId="12" fillId="0" borderId="0" xfId="0" applyFont="1" applyAlignment="1">
      <alignment horizontal="center"/>
    </xf>
    <xf numFmtId="179" fontId="13" fillId="2" borderId="1" xfId="0" applyNumberFormat="1" applyFont="1" applyFill="1" applyBorder="1" applyAlignment="1">
      <alignment horizontal="right" vertical="center" wrapText="1"/>
    </xf>
    <xf numFmtId="0" fontId="13" fillId="2" borderId="1" xfId="0" applyFont="1" applyFill="1" applyBorder="1" applyAlignment="1">
      <alignment horizontal="left" vertical="center" wrapText="1"/>
    </xf>
    <xf numFmtId="0" fontId="13" fillId="2" borderId="1" xfId="0" applyFont="1" applyFill="1" applyBorder="1" applyAlignment="1">
      <alignment horizontal="righ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0" xfId="0" applyFont="1" applyAlignment="1">
      <alignment horizontal="center"/>
    </xf>
    <xf numFmtId="0" fontId="13" fillId="0" borderId="0" xfId="0" applyFont="1">
      <alignment vertical="center"/>
    </xf>
    <xf numFmtId="0" fontId="9" fillId="2" borderId="1" xfId="0" applyFont="1" applyFill="1" applyBorder="1" applyAlignment="1"/>
    <xf numFmtId="0" fontId="9" fillId="0" borderId="0" xfId="0" applyFont="1" applyAlignment="1">
      <alignment horizontal="left"/>
    </xf>
    <xf numFmtId="0" fontId="9" fillId="0" borderId="0" xfId="0" applyFont="1">
      <alignment vertical="center"/>
    </xf>
    <xf numFmtId="0" fontId="9" fillId="0" borderId="0" xfId="0" applyFont="1" applyAlignment="1">
      <alignment horizontal="center" vertical="center"/>
    </xf>
    <xf numFmtId="0" fontId="12" fillId="0" borderId="0" xfId="0" applyFont="1" applyAlignment="1">
      <alignment horizontal="left" vertical="center"/>
    </xf>
    <xf numFmtId="0" fontId="12" fillId="0" borderId="0" xfId="0" applyFont="1">
      <alignment vertical="center"/>
    </xf>
    <xf numFmtId="0" fontId="9" fillId="2" borderId="1" xfId="0" applyFont="1" applyFill="1" applyBorder="1">
      <alignment vertical="center"/>
    </xf>
    <xf numFmtId="0" fontId="9" fillId="2" borderId="1" xfId="0" applyFont="1" applyFill="1" applyBorder="1" applyAlignment="1">
      <alignment horizontal="left" vertical="center"/>
    </xf>
    <xf numFmtId="0" fontId="15" fillId="0" borderId="0" xfId="0" applyFont="1">
      <alignment vertical="center"/>
    </xf>
    <xf numFmtId="0" fontId="17" fillId="0" borderId="0" xfId="0" applyFont="1">
      <alignment vertical="center"/>
    </xf>
    <xf numFmtId="0" fontId="10" fillId="0" borderId="1" xfId="0" applyFont="1" applyBorder="1" applyAlignment="1">
      <alignment horizontal="center" vertical="center" wrapText="1" shrinkToFit="1"/>
    </xf>
    <xf numFmtId="0" fontId="10" fillId="0" borderId="1" xfId="0" applyFont="1" applyBorder="1" applyAlignment="1">
      <alignment horizontal="left" vertical="center" shrinkToFit="1"/>
    </xf>
    <xf numFmtId="0" fontId="15" fillId="0" borderId="1" xfId="0" applyFont="1" applyBorder="1" applyAlignment="1">
      <alignment horizontal="center" vertical="top" shrinkToFit="1"/>
    </xf>
    <xf numFmtId="0" fontId="15" fillId="0" borderId="1" xfId="0" applyFont="1" applyBorder="1" applyAlignment="1">
      <alignment horizontal="left" vertical="center" shrinkToFit="1"/>
    </xf>
    <xf numFmtId="0" fontId="15" fillId="0" borderId="1" xfId="0" applyFont="1" applyBorder="1" applyAlignment="1">
      <alignment horizontal="center" vertical="center" shrinkToFit="1"/>
    </xf>
    <xf numFmtId="0" fontId="15" fillId="2" borderId="1" xfId="0" applyFont="1" applyFill="1" applyBorder="1" applyAlignment="1">
      <alignment horizontal="left" vertical="center" shrinkToFit="1"/>
    </xf>
    <xf numFmtId="0" fontId="9" fillId="0" borderId="7" xfId="0" applyFont="1" applyBorder="1">
      <alignment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177" fontId="9" fillId="3" borderId="8" xfId="0" applyNumberFormat="1" applyFont="1" applyFill="1" applyBorder="1" applyAlignment="1">
      <alignment horizontal="center" vertical="center"/>
    </xf>
    <xf numFmtId="177" fontId="9" fillId="3" borderId="32" xfId="0" applyNumberFormat="1" applyFont="1" applyFill="1" applyBorder="1" applyAlignment="1">
      <alignment horizontal="center" vertical="center"/>
    </xf>
    <xf numFmtId="176" fontId="9" fillId="3" borderId="30" xfId="0" applyNumberFormat="1" applyFont="1" applyFill="1" applyBorder="1" applyAlignment="1">
      <alignment horizontal="center" vertical="center"/>
    </xf>
    <xf numFmtId="176" fontId="9" fillId="3" borderId="31" xfId="0" applyNumberFormat="1" applyFont="1" applyFill="1" applyBorder="1" applyAlignment="1">
      <alignment horizontal="center" vertical="center"/>
    </xf>
    <xf numFmtId="0" fontId="9" fillId="2" borderId="8" xfId="0" applyFont="1" applyFill="1" applyBorder="1" applyAlignment="1">
      <alignment horizontal="center" vertical="center"/>
    </xf>
    <xf numFmtId="177" fontId="9" fillId="0" borderId="12" xfId="0" applyNumberFormat="1" applyFont="1" applyBorder="1" applyAlignment="1">
      <alignment horizontal="center" vertical="center"/>
    </xf>
    <xf numFmtId="176" fontId="9" fillId="0" borderId="8" xfId="0" applyNumberFormat="1" applyFont="1" applyBorder="1" applyAlignment="1">
      <alignment horizontal="center" vertical="center"/>
    </xf>
    <xf numFmtId="0" fontId="9" fillId="2" borderId="7" xfId="0" applyFont="1" applyFill="1" applyBorder="1" applyAlignment="1">
      <alignment horizontal="center" vertical="center"/>
    </xf>
    <xf numFmtId="176" fontId="9" fillId="0" borderId="6" xfId="0" applyNumberFormat="1" applyFont="1" applyBorder="1" applyAlignment="1">
      <alignment horizontal="center" vertical="center"/>
    </xf>
    <xf numFmtId="0" fontId="15" fillId="2" borderId="1"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wrapText="1"/>
    </xf>
    <xf numFmtId="0" fontId="9" fillId="0" borderId="1" xfId="0" applyFont="1" applyBorder="1">
      <alignment vertical="center"/>
    </xf>
    <xf numFmtId="0" fontId="9" fillId="0" borderId="20" xfId="0" applyFont="1" applyBorder="1" applyAlignment="1">
      <alignment vertical="center" wrapText="1"/>
    </xf>
    <xf numFmtId="0" fontId="18" fillId="0" borderId="0" xfId="0" applyFont="1">
      <alignment vertical="center"/>
    </xf>
    <xf numFmtId="0" fontId="15" fillId="5" borderId="1" xfId="0" applyFont="1" applyFill="1" applyBorder="1" applyAlignment="1">
      <alignment horizontal="center" vertical="top" shrinkToFit="1"/>
    </xf>
    <xf numFmtId="0" fontId="15" fillId="5" borderId="1" xfId="0" applyFont="1" applyFill="1" applyBorder="1" applyAlignment="1">
      <alignment horizontal="left" vertical="center" shrinkToFit="1"/>
    </xf>
    <xf numFmtId="0" fontId="15" fillId="5" borderId="1" xfId="0" applyFont="1" applyFill="1" applyBorder="1" applyAlignment="1">
      <alignment horizontal="center" vertical="center" shrinkToFit="1"/>
    </xf>
    <xf numFmtId="0" fontId="7" fillId="5" borderId="1" xfId="0" applyFont="1" applyFill="1" applyBorder="1" applyAlignment="1">
      <alignment horizontal="left" vertical="center" shrinkToFit="1"/>
    </xf>
    <xf numFmtId="0" fontId="3" fillId="0" borderId="0" xfId="0" applyFont="1" applyAlignment="1">
      <alignment horizontal="left" vertical="center"/>
    </xf>
    <xf numFmtId="179" fontId="20" fillId="0" borderId="1" xfId="0" applyNumberFormat="1" applyFont="1" applyBorder="1" applyAlignment="1">
      <alignment horizontal="right" vertical="center" wrapText="1"/>
    </xf>
    <xf numFmtId="0" fontId="9" fillId="6" borderId="1" xfId="0" applyFont="1" applyFill="1" applyBorder="1">
      <alignment vertical="center"/>
    </xf>
    <xf numFmtId="178" fontId="13" fillId="6" borderId="1" xfId="0" applyNumberFormat="1" applyFont="1" applyFill="1" applyBorder="1" applyAlignment="1">
      <alignment horizontal="left" vertical="center" wrapText="1"/>
    </xf>
    <xf numFmtId="178" fontId="9" fillId="0" borderId="0" xfId="0" applyNumberFormat="1" applyFont="1" applyAlignment="1">
      <alignment horizontal="center"/>
    </xf>
    <xf numFmtId="0" fontId="9" fillId="0" borderId="0" xfId="0" applyFont="1" applyAlignment="1">
      <alignment vertical="center" wrapText="1"/>
    </xf>
    <xf numFmtId="0" fontId="21" fillId="7" borderId="0" xfId="0" applyFont="1" applyFill="1" applyAlignment="1">
      <alignment horizontal="center"/>
    </xf>
    <xf numFmtId="0" fontId="9" fillId="0" borderId="0" xfId="0" applyFont="1" applyAlignment="1">
      <alignment horizontal="left" vertical="center" wrapText="1"/>
    </xf>
    <xf numFmtId="0" fontId="9" fillId="2" borderId="14" xfId="0" applyFont="1" applyFill="1" applyBorder="1" applyAlignment="1" applyProtection="1">
      <alignment horizontal="center" vertical="center" wrapText="1" shrinkToFit="1"/>
      <protection locked="0"/>
    </xf>
    <xf numFmtId="0" fontId="9" fillId="2" borderId="15" xfId="0" applyFont="1" applyFill="1" applyBorder="1" applyAlignment="1" applyProtection="1">
      <alignment horizontal="center" vertical="center" wrapText="1" shrinkToFit="1"/>
      <protection locked="0"/>
    </xf>
    <xf numFmtId="0" fontId="9" fillId="2" borderId="16" xfId="0" applyFont="1" applyFill="1" applyBorder="1" applyAlignment="1" applyProtection="1">
      <alignment horizontal="center" vertical="center" wrapText="1" shrinkToFit="1"/>
      <protection locked="0"/>
    </xf>
    <xf numFmtId="0" fontId="9" fillId="2" borderId="17" xfId="0" applyFont="1" applyFill="1" applyBorder="1" applyAlignment="1" applyProtection="1">
      <alignment horizontal="center" vertical="center" wrapText="1" shrinkToFit="1"/>
      <protection locked="0"/>
    </xf>
    <xf numFmtId="0" fontId="9" fillId="2" borderId="18" xfId="0" applyFont="1" applyFill="1" applyBorder="1" applyAlignment="1" applyProtection="1">
      <alignment horizontal="center" vertical="center" wrapText="1" shrinkToFit="1"/>
      <protection locked="0"/>
    </xf>
    <xf numFmtId="0" fontId="9" fillId="2" borderId="19" xfId="0" applyFont="1" applyFill="1" applyBorder="1" applyAlignment="1" applyProtection="1">
      <alignment horizontal="center" vertical="center" wrapText="1" shrinkToFit="1"/>
      <protection locked="0"/>
    </xf>
    <xf numFmtId="0" fontId="11" fillId="0" borderId="0" xfId="0" applyFont="1" applyAlignment="1">
      <alignment horizontal="center" vertical="center"/>
    </xf>
    <xf numFmtId="0" fontId="13" fillId="0" borderId="0" xfId="0" applyFont="1" applyAlignment="1">
      <alignment horizontal="center"/>
    </xf>
    <xf numFmtId="0" fontId="9" fillId="0" borderId="0" xfId="0" applyFont="1" applyAlignment="1">
      <alignment horizontal="right" vertical="center" wrapText="1"/>
    </xf>
    <xf numFmtId="0" fontId="9" fillId="0" borderId="0" xfId="0" applyFont="1" applyAlignment="1">
      <alignment horizontal="right" vertical="center"/>
    </xf>
    <xf numFmtId="0" fontId="9" fillId="0" borderId="9" xfId="0" applyFont="1" applyBorder="1" applyAlignment="1">
      <alignment horizontal="right" vertical="center"/>
    </xf>
    <xf numFmtId="0" fontId="13" fillId="0" borderId="0" xfId="0" applyFont="1" applyAlignment="1">
      <alignment horizontal="left" vertical="center" wrapText="1"/>
    </xf>
    <xf numFmtId="0" fontId="13" fillId="0" borderId="0" xfId="0" applyFont="1" applyAlignment="1">
      <alignment horizontal="left"/>
    </xf>
    <xf numFmtId="0" fontId="9" fillId="0" borderId="9" xfId="0" applyFont="1" applyBorder="1" applyAlignment="1">
      <alignment horizontal="right" vertical="center" wrapText="1"/>
    </xf>
    <xf numFmtId="0" fontId="12" fillId="0" borderId="0" xfId="0" applyFont="1" applyAlignment="1"/>
    <xf numFmtId="178" fontId="9" fillId="0" borderId="0" xfId="0" applyNumberFormat="1" applyFont="1" applyAlignment="1">
      <alignment horizontal="center"/>
    </xf>
    <xf numFmtId="0" fontId="12" fillId="0" borderId="0" xfId="0" applyFont="1" applyAlignment="1">
      <alignment horizontal="left"/>
    </xf>
    <xf numFmtId="0" fontId="9" fillId="0" borderId="0" xfId="0" applyFont="1" applyAlignment="1">
      <alignment horizontal="left" vertical="top" wrapText="1"/>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wrapText="1"/>
      <protection locked="0"/>
    </xf>
    <xf numFmtId="0" fontId="9" fillId="0" borderId="9" xfId="0" applyFont="1" applyBorder="1" applyAlignment="1">
      <alignment horizontal="left" vertical="center" wrapText="1"/>
    </xf>
    <xf numFmtId="0" fontId="9" fillId="2" borderId="22" xfId="0" applyFont="1" applyFill="1" applyBorder="1" applyAlignment="1" applyProtection="1">
      <alignment horizontal="left" vertical="center" wrapText="1" shrinkToFit="1"/>
      <protection locked="0"/>
    </xf>
    <xf numFmtId="0" fontId="9" fillId="2" borderId="5" xfId="0" applyFont="1" applyFill="1" applyBorder="1" applyAlignment="1" applyProtection="1">
      <alignment horizontal="left" vertical="center" wrapText="1" shrinkToFit="1"/>
      <protection locked="0"/>
    </xf>
    <xf numFmtId="0" fontId="9" fillId="0" borderId="0" xfId="0" applyFont="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horizontal="left" vertical="center"/>
    </xf>
    <xf numFmtId="0" fontId="9" fillId="0" borderId="7" xfId="0" applyFont="1" applyBorder="1" applyAlignment="1">
      <alignment horizontal="left" vertical="center" wrapText="1"/>
    </xf>
    <xf numFmtId="0" fontId="12" fillId="0" borderId="0" xfId="0" applyFont="1">
      <alignmen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2" borderId="15" xfId="0" applyFont="1" applyFill="1" applyBorder="1" applyAlignment="1" applyProtection="1">
      <alignment horizontal="left" vertical="top" wrapText="1"/>
      <protection locked="0"/>
    </xf>
    <xf numFmtId="0" fontId="9" fillId="2" borderId="16" xfId="0" applyFont="1" applyFill="1" applyBorder="1" applyAlignment="1" applyProtection="1">
      <alignment horizontal="left" vertical="top" wrapText="1"/>
      <protection locked="0"/>
    </xf>
    <xf numFmtId="0" fontId="9" fillId="2" borderId="3" xfId="0" applyFont="1" applyFill="1" applyBorder="1" applyAlignment="1" applyProtection="1">
      <alignment horizontal="left" vertical="center" wrapText="1" shrinkToFit="1"/>
      <protection locked="0"/>
    </xf>
    <xf numFmtId="0" fontId="9" fillId="2" borderId="4" xfId="0" applyFont="1" applyFill="1" applyBorder="1" applyAlignment="1" applyProtection="1">
      <alignment horizontal="left" vertical="center" wrapText="1" shrinkToFit="1"/>
      <protection locked="0"/>
    </xf>
    <xf numFmtId="0" fontId="9" fillId="0" borderId="2" xfId="0" applyFont="1" applyBorder="1" applyAlignment="1">
      <alignment horizontal="left" vertical="center"/>
    </xf>
    <xf numFmtId="0" fontId="9" fillId="2" borderId="18" xfId="0" applyFont="1" applyFill="1" applyBorder="1" applyAlignment="1" applyProtection="1">
      <alignment horizontal="left" vertical="center" wrapText="1"/>
      <protection locked="0"/>
    </xf>
    <xf numFmtId="0" fontId="9" fillId="2" borderId="19" xfId="0" applyFont="1" applyFill="1" applyBorder="1" applyAlignment="1" applyProtection="1">
      <alignment horizontal="left" vertical="center" wrapText="1"/>
      <protection locked="0"/>
    </xf>
    <xf numFmtId="0" fontId="12" fillId="0" borderId="0" xfId="0" applyFont="1" applyAlignment="1">
      <alignment horizontal="left" vertical="center"/>
    </xf>
    <xf numFmtId="0" fontId="9" fillId="0" borderId="6" xfId="0" applyFont="1" applyBorder="1" applyAlignment="1">
      <alignment horizontal="left" vertical="center" wrapText="1"/>
    </xf>
    <xf numFmtId="0" fontId="9" fillId="2" borderId="1" xfId="0" applyFont="1" applyFill="1" applyBorder="1" applyAlignment="1">
      <alignment horizontal="left" vertical="center"/>
    </xf>
    <xf numFmtId="180" fontId="9" fillId="2" borderId="10" xfId="0" applyNumberFormat="1" applyFont="1" applyFill="1" applyBorder="1" applyAlignment="1" applyProtection="1">
      <alignment horizontal="left" vertical="center" wrapText="1"/>
      <protection locked="0"/>
    </xf>
    <xf numFmtId="180" fontId="9" fillId="2" borderId="11" xfId="0" applyNumberFormat="1" applyFont="1" applyFill="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0" fontId="14" fillId="0" borderId="0" xfId="0" applyFont="1" applyAlignment="1">
      <alignment horizontal="left" vertical="center" wrapText="1"/>
    </xf>
    <xf numFmtId="0" fontId="12" fillId="0" borderId="0" xfId="0" applyFont="1" applyAlignment="1">
      <alignment horizontal="left" vertical="center" wrapText="1"/>
    </xf>
    <xf numFmtId="0" fontId="9" fillId="2" borderId="2"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0" borderId="0" xfId="0" applyFont="1" applyAlignment="1">
      <alignment horizontal="left" vertical="top"/>
    </xf>
    <xf numFmtId="0" fontId="12" fillId="0" borderId="0" xfId="0" applyFont="1" applyAlignment="1">
      <alignment horizontal="center" vertical="center"/>
    </xf>
    <xf numFmtId="0" fontId="9" fillId="2" borderId="17" xfId="0" applyFont="1" applyFill="1" applyBorder="1" applyAlignment="1" applyProtection="1">
      <alignment horizontal="left" wrapText="1"/>
      <protection locked="0"/>
    </xf>
    <xf numFmtId="0" fontId="9" fillId="2" borderId="18" xfId="0" applyFont="1" applyFill="1" applyBorder="1" applyAlignment="1" applyProtection="1">
      <alignment horizontal="left" wrapText="1"/>
      <protection locked="0"/>
    </xf>
    <xf numFmtId="0" fontId="9" fillId="2" borderId="19" xfId="0" applyFont="1" applyFill="1" applyBorder="1" applyAlignment="1" applyProtection="1">
      <alignment horizontal="left" wrapText="1"/>
      <protection locked="0"/>
    </xf>
    <xf numFmtId="0" fontId="9" fillId="2" borderId="14" xfId="0" applyFont="1" applyFill="1" applyBorder="1" applyAlignment="1" applyProtection="1">
      <alignment horizontal="left" vertical="center" wrapText="1" shrinkToFit="1"/>
      <protection locked="0"/>
    </xf>
    <xf numFmtId="0" fontId="9" fillId="2" borderId="15" xfId="0" applyFont="1" applyFill="1" applyBorder="1" applyAlignment="1" applyProtection="1">
      <alignment horizontal="left" vertical="center" wrapText="1" shrinkToFit="1"/>
      <protection locked="0"/>
    </xf>
    <xf numFmtId="0" fontId="9" fillId="2" borderId="16" xfId="0" applyFont="1" applyFill="1" applyBorder="1" applyAlignment="1" applyProtection="1">
      <alignment horizontal="left" vertical="center" wrapText="1" shrinkToFit="1"/>
      <protection locked="0"/>
    </xf>
    <xf numFmtId="0" fontId="9" fillId="2" borderId="2" xfId="0" applyFont="1" applyFill="1" applyBorder="1" applyAlignment="1" applyProtection="1">
      <alignment horizontal="left" vertical="center" wrapText="1" shrinkToFit="1"/>
      <protection locked="0"/>
    </xf>
    <xf numFmtId="180" fontId="9" fillId="2" borderId="17" xfId="0" applyNumberFormat="1" applyFont="1" applyFill="1" applyBorder="1" applyAlignment="1" applyProtection="1">
      <alignment horizontal="left" vertical="center" wrapText="1"/>
      <protection locked="0"/>
    </xf>
    <xf numFmtId="180" fontId="9" fillId="2" borderId="18" xfId="0" applyNumberFormat="1" applyFont="1" applyFill="1" applyBorder="1" applyAlignment="1" applyProtection="1">
      <alignment horizontal="left" vertical="center" wrapText="1"/>
      <protection locked="0"/>
    </xf>
    <xf numFmtId="180" fontId="9" fillId="2" borderId="19" xfId="0" applyNumberFormat="1" applyFont="1" applyFill="1" applyBorder="1" applyAlignment="1" applyProtection="1">
      <alignment horizontal="left" vertical="center" wrapText="1"/>
      <protection locked="0"/>
    </xf>
    <xf numFmtId="0" fontId="9" fillId="2" borderId="14" xfId="0" applyFont="1" applyFill="1" applyBorder="1" applyAlignment="1" applyProtection="1">
      <alignment horizontal="left" vertical="top" wrapText="1"/>
      <protection locked="0"/>
    </xf>
    <xf numFmtId="181" fontId="9" fillId="0" borderId="7" xfId="0" applyNumberFormat="1" applyFont="1" applyBorder="1" applyAlignment="1">
      <alignment horizontal="center" vertical="center"/>
    </xf>
    <xf numFmtId="181" fontId="9" fillId="0" borderId="8" xfId="0" applyNumberFormat="1" applyFont="1" applyBorder="1" applyAlignment="1">
      <alignment horizontal="center" vertical="center"/>
    </xf>
    <xf numFmtId="181" fontId="9" fillId="0" borderId="6" xfId="0" applyNumberFormat="1" applyFont="1" applyBorder="1" applyAlignment="1">
      <alignment horizontal="center" vertical="center"/>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5" xfId="0" applyFont="1" applyBorder="1" applyAlignment="1">
      <alignment horizontal="center" vertical="center" wrapText="1"/>
    </xf>
    <xf numFmtId="0" fontId="15" fillId="2" borderId="1" xfId="0" applyFont="1" applyFill="1" applyBorder="1" applyAlignment="1">
      <alignment horizontal="center" vertical="center"/>
    </xf>
    <xf numFmtId="0" fontId="12" fillId="0" borderId="20" xfId="0" applyFont="1" applyBorder="1"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2" xfId="0" applyFont="1" applyBorder="1" applyAlignment="1">
      <alignment horizontal="right" vertical="center" wrapText="1"/>
    </xf>
    <xf numFmtId="0" fontId="9" fillId="0" borderId="4" xfId="0" applyFont="1" applyBorder="1" applyAlignment="1">
      <alignment horizontal="right" vertical="center" wrapText="1"/>
    </xf>
    <xf numFmtId="0" fontId="9" fillId="0" borderId="13" xfId="0" applyFont="1" applyBorder="1" applyAlignment="1">
      <alignment horizontal="right" vertical="center"/>
    </xf>
    <xf numFmtId="0" fontId="9" fillId="0" borderId="11" xfId="0" applyFont="1" applyBorder="1" applyAlignment="1">
      <alignment horizontal="right" vertical="center"/>
    </xf>
    <xf numFmtId="0" fontId="6" fillId="0" borderId="1"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 xfId="0" applyFont="1" applyBorder="1" applyAlignment="1">
      <alignment horizontal="center" vertical="center" wrapText="1" shrinkToFit="1"/>
    </xf>
    <xf numFmtId="0" fontId="17" fillId="0" borderId="0" xfId="0" applyFont="1" applyAlignment="1">
      <alignment horizontal="center" vertical="center"/>
    </xf>
    <xf numFmtId="0" fontId="17" fillId="0" borderId="0" xfId="0" applyFont="1" applyAlignment="1">
      <alignment horizontal="left" vertical="center"/>
    </xf>
    <xf numFmtId="0" fontId="10" fillId="0" borderId="8"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21"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5" xfId="0" applyFont="1" applyBorder="1" applyAlignment="1">
      <alignment horizontal="center" vertical="center" wrapText="1" shrinkToFit="1"/>
    </xf>
    <xf numFmtId="0" fontId="12" fillId="8" borderId="0" xfId="0" applyFont="1" applyFill="1" applyAlignment="1">
      <alignment horizontal="left"/>
    </xf>
  </cellXfs>
  <cellStyles count="1">
    <cellStyle name="標準" xfId="0" builtinId="0"/>
  </cellStyles>
  <dxfs count="28">
    <dxf>
      <font>
        <b/>
        <i val="0"/>
        <color rgb="FFC00000"/>
      </font>
      <fill>
        <patternFill>
          <bgColor rgb="FFFFCCFF"/>
        </patternFill>
      </fill>
      <border>
        <vertical/>
        <horizontal/>
      </border>
    </dxf>
    <dxf>
      <font>
        <b/>
        <i val="0"/>
        <color rgb="FFC00000"/>
      </font>
      <fill>
        <patternFill>
          <bgColor rgb="FFFFCCFF"/>
        </patternFill>
      </fill>
      <border>
        <vertical/>
        <horizontal/>
      </border>
    </dxf>
    <dxf>
      <font>
        <b/>
        <i val="0"/>
        <color rgb="FFC00000"/>
      </font>
      <fill>
        <patternFill>
          <bgColor rgb="FFFFCCFF"/>
        </patternFill>
      </fill>
    </dxf>
    <dxf>
      <font>
        <b/>
        <i val="0"/>
        <color rgb="FFC00000"/>
      </font>
      <fill>
        <patternFill>
          <bgColor rgb="FFFFCCFF"/>
        </patternFill>
      </fill>
    </dxf>
    <dxf>
      <font>
        <b val="0"/>
        <i val="0"/>
        <color rgb="FFFF0000"/>
      </font>
    </dxf>
    <dxf>
      <font>
        <b val="0"/>
        <i val="0"/>
        <color rgb="FF0000FF"/>
      </font>
    </dxf>
    <dxf>
      <font>
        <b/>
        <i/>
        <color rgb="FFC00000"/>
      </font>
      <fill>
        <patternFill>
          <bgColor rgb="FFFFCCFF"/>
        </patternFill>
      </fill>
    </dxf>
    <dxf>
      <font>
        <color theme="0"/>
      </font>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rgb="FFC00000"/>
      </font>
      <fill>
        <patternFill>
          <bgColor rgb="FFFFCCFF"/>
        </patternFill>
      </fill>
    </dxf>
    <dxf>
      <font>
        <b/>
        <i val="0"/>
        <color rgb="FFC00000"/>
      </font>
      <fill>
        <patternFill>
          <bgColor rgb="FFFFCCFF"/>
        </patternFill>
      </fill>
    </dxf>
    <dxf>
      <font>
        <b val="0"/>
        <i val="0"/>
        <color rgb="FFFF0000"/>
      </font>
    </dxf>
    <dxf>
      <font>
        <b val="0"/>
        <i val="0"/>
        <color rgb="FF0000FF"/>
      </font>
    </dxf>
    <dxf>
      <font>
        <b/>
        <i/>
        <color rgb="FFC00000"/>
      </font>
      <fill>
        <patternFill>
          <bgColor rgb="FFFFCCFF"/>
        </patternFill>
      </fill>
    </dxf>
    <dxf>
      <font>
        <color theme="0"/>
      </font>
      <fill>
        <patternFill>
          <bgColor theme="0"/>
        </patternFill>
      </fill>
      <border>
        <left/>
        <right/>
        <top/>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border>
        <left style="thin">
          <color auto="1"/>
        </left>
        <right style="thin">
          <color auto="1"/>
        </right>
        <top style="thin">
          <color auto="1"/>
        </top>
        <bottom style="thin">
          <color auto="1"/>
        </bottom>
        <vertical/>
        <horizontal/>
      </border>
    </dxf>
    <dxf>
      <font>
        <b/>
        <i val="0"/>
        <color theme="1"/>
      </font>
      <fill>
        <patternFill patternType="none">
          <bgColor auto="1"/>
        </patternFill>
      </fill>
    </dxf>
    <dxf>
      <font>
        <b/>
        <i val="0"/>
        <color rgb="FFC00000"/>
      </font>
      <fill>
        <patternFill>
          <bgColor rgb="FFFFCCFF"/>
        </patternFill>
      </fill>
    </dxf>
    <dxf>
      <fill>
        <patternFill>
          <bgColor theme="0"/>
        </patternFill>
      </fill>
      <border>
        <left/>
        <right/>
        <top/>
        <bottom/>
        <vertical/>
        <horizontal/>
      </border>
    </dxf>
    <dxf>
      <font>
        <b/>
        <i val="0"/>
        <color rgb="FFC00000"/>
      </font>
      <fill>
        <patternFill>
          <bgColor rgb="FFFFCCFF"/>
        </patternFill>
      </fill>
    </dxf>
  </dxfs>
  <tableStyles count="0" defaultTableStyle="TableStyleMedium2" defaultPivotStyle="PivotStyleLight16"/>
  <colors>
    <mruColors>
      <color rgb="FFFFCCFF"/>
      <color rgb="FFFFF2CC"/>
      <color rgb="FFE5F5FF"/>
      <color rgb="FFE5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59999389629810485"/>
    <pageSetUpPr fitToPage="1"/>
  </sheetPr>
  <dimension ref="A1:J160"/>
  <sheetViews>
    <sheetView showGridLines="0" view="pageBreakPreview" topLeftCell="A106" zoomScaleNormal="85" zoomScaleSheetLayoutView="100" workbookViewId="0">
      <selection activeCell="A33" sqref="A33:J33"/>
    </sheetView>
  </sheetViews>
  <sheetFormatPr defaultColWidth="9" defaultRowHeight="15" x14ac:dyDescent="0.4"/>
  <cols>
    <col min="1" max="1" width="9" style="22"/>
    <col min="2" max="2" width="3.875" style="22" customWidth="1"/>
    <col min="3" max="8" width="10.875" style="22" customWidth="1"/>
    <col min="9" max="9" width="10.875" style="28" customWidth="1"/>
    <col min="10" max="10" width="52" style="28" customWidth="1"/>
    <col min="11" max="16384" width="9" style="2"/>
  </cols>
  <sheetData>
    <row r="1" spans="1:10" s="1" customFormat="1" x14ac:dyDescent="0.25">
      <c r="A1" s="10"/>
      <c r="B1" s="10"/>
      <c r="C1" s="10"/>
      <c r="D1" s="10"/>
      <c r="E1" s="10"/>
      <c r="F1" s="10"/>
      <c r="G1" s="10"/>
      <c r="H1" s="10"/>
      <c r="I1" s="10"/>
      <c r="J1" s="11" t="s">
        <v>53</v>
      </c>
    </row>
    <row r="2" spans="1:10" s="1" customFormat="1" x14ac:dyDescent="0.25">
      <c r="A2" s="10"/>
      <c r="B2" s="10"/>
      <c r="C2" s="10"/>
      <c r="D2" s="10"/>
      <c r="E2" s="10"/>
      <c r="F2" s="10"/>
      <c r="G2" s="10"/>
      <c r="H2" s="10"/>
      <c r="I2" s="10"/>
      <c r="J2" s="10"/>
    </row>
    <row r="3" spans="1:10" s="1" customFormat="1" ht="24" x14ac:dyDescent="0.15">
      <c r="A3" s="72" t="s">
        <v>62</v>
      </c>
      <c r="B3" s="72"/>
      <c r="C3" s="72"/>
      <c r="D3" s="72"/>
      <c r="E3" s="72"/>
      <c r="F3" s="72"/>
      <c r="G3" s="72"/>
      <c r="H3" s="72"/>
      <c r="I3" s="72"/>
      <c r="J3" s="72"/>
    </row>
    <row r="4" spans="1:10" s="1" customFormat="1" x14ac:dyDescent="0.25">
      <c r="A4" s="12"/>
      <c r="B4" s="12"/>
      <c r="C4" s="12"/>
      <c r="D4" s="12"/>
      <c r="E4" s="12"/>
      <c r="F4" s="12"/>
      <c r="G4" s="12"/>
      <c r="H4" s="12"/>
      <c r="I4" s="12"/>
      <c r="J4" s="12"/>
    </row>
    <row r="5" spans="1:10" s="1" customFormat="1" ht="30" customHeight="1" x14ac:dyDescent="0.25">
      <c r="A5" s="12"/>
      <c r="B5" s="12"/>
      <c r="C5" s="12"/>
      <c r="D5" s="12"/>
      <c r="E5" s="74" t="s">
        <v>76</v>
      </c>
      <c r="F5" s="75"/>
      <c r="G5" s="75"/>
      <c r="H5" s="75"/>
      <c r="I5" s="76"/>
      <c r="J5" s="13"/>
    </row>
    <row r="6" spans="1:10" s="1" customFormat="1" ht="18.75" x14ac:dyDescent="0.3">
      <c r="A6" s="78" t="s">
        <v>47</v>
      </c>
      <c r="B6" s="78"/>
      <c r="C6" s="78"/>
      <c r="D6" s="78"/>
      <c r="E6" s="78"/>
      <c r="F6" s="78"/>
      <c r="G6" s="78"/>
      <c r="H6" s="78"/>
      <c r="I6" s="78"/>
      <c r="J6" s="78"/>
    </row>
    <row r="7" spans="1:10" s="1" customFormat="1" ht="30" customHeight="1" x14ac:dyDescent="0.25">
      <c r="A7" s="12"/>
      <c r="B7" s="12"/>
      <c r="C7" s="12"/>
      <c r="D7" s="12"/>
      <c r="E7" s="74" t="s">
        <v>77</v>
      </c>
      <c r="F7" s="74"/>
      <c r="G7" s="74"/>
      <c r="H7" s="74"/>
      <c r="I7" s="79"/>
      <c r="J7" s="14"/>
    </row>
    <row r="8" spans="1:10" s="1" customFormat="1" ht="30" customHeight="1" x14ac:dyDescent="0.25">
      <c r="A8" s="12"/>
      <c r="B8" s="12"/>
      <c r="C8" s="12"/>
      <c r="D8" s="12"/>
      <c r="E8" s="74" t="s">
        <v>78</v>
      </c>
      <c r="F8" s="75"/>
      <c r="G8" s="75"/>
      <c r="H8" s="75"/>
      <c r="I8" s="76"/>
      <c r="J8" s="15"/>
    </row>
    <row r="9" spans="1:10" s="1" customFormat="1" x14ac:dyDescent="0.25">
      <c r="A9" s="12"/>
      <c r="B9" s="12"/>
      <c r="C9" s="12"/>
      <c r="D9" s="12"/>
      <c r="E9" s="12"/>
      <c r="F9" s="12"/>
      <c r="G9" s="12"/>
      <c r="H9" s="12"/>
      <c r="I9" s="12"/>
      <c r="J9" s="12"/>
    </row>
    <row r="10" spans="1:10" s="1" customFormat="1" x14ac:dyDescent="0.25">
      <c r="A10" s="12"/>
      <c r="B10" s="81" t="str">
        <f>IF(OR(J5="",J7="",J8=""),"エラー！入力されていない箇所があります。",IF(ISERROR(FIND("　",J8)),"エラー！氏と名の間には全角スペースを空けてください。",""))</f>
        <v>エラー！入力されていない箇所があります。</v>
      </c>
      <c r="C10" s="81"/>
      <c r="D10" s="81"/>
      <c r="E10" s="81"/>
      <c r="F10" s="81"/>
      <c r="G10" s="81"/>
      <c r="H10" s="81"/>
      <c r="I10" s="81"/>
      <c r="J10" s="81"/>
    </row>
    <row r="11" spans="1:10" s="1" customFormat="1" ht="41.25" customHeight="1" x14ac:dyDescent="0.15">
      <c r="A11" s="77" t="s">
        <v>63</v>
      </c>
      <c r="B11" s="77"/>
      <c r="C11" s="77"/>
      <c r="D11" s="77"/>
      <c r="E11" s="77"/>
      <c r="F11" s="77"/>
      <c r="G11" s="77"/>
      <c r="H11" s="77"/>
      <c r="I11" s="77"/>
      <c r="J11" s="77"/>
    </row>
    <row r="12" spans="1:10" s="1" customFormat="1" x14ac:dyDescent="0.25">
      <c r="A12" s="10"/>
      <c r="B12" s="10"/>
      <c r="C12" s="10"/>
      <c r="D12" s="10"/>
      <c r="E12" s="10"/>
      <c r="F12" s="10"/>
      <c r="G12" s="10"/>
      <c r="H12" s="10"/>
      <c r="I12" s="10"/>
      <c r="J12" s="10"/>
    </row>
    <row r="13" spans="1:10" s="1" customFormat="1" ht="18.75" x14ac:dyDescent="0.3">
      <c r="A13" s="73" t="s">
        <v>48</v>
      </c>
      <c r="B13" s="73"/>
      <c r="C13" s="73"/>
      <c r="D13" s="73"/>
      <c r="E13" s="73"/>
      <c r="F13" s="73"/>
      <c r="G13" s="73"/>
      <c r="H13" s="73"/>
      <c r="I13" s="73"/>
      <c r="J13" s="73"/>
    </row>
    <row r="14" spans="1:10" s="1" customFormat="1" ht="22.5" customHeight="1" x14ac:dyDescent="0.25">
      <c r="A14" s="10"/>
      <c r="B14" s="10"/>
      <c r="C14" s="10"/>
      <c r="D14" s="10"/>
      <c r="E14" s="10"/>
      <c r="F14" s="10"/>
      <c r="G14" s="10"/>
      <c r="H14" s="10"/>
      <c r="I14" s="10"/>
      <c r="J14" s="10"/>
    </row>
    <row r="15" spans="1:10" s="1" customFormat="1" x14ac:dyDescent="0.25">
      <c r="A15" s="82" t="s">
        <v>14</v>
      </c>
      <c r="B15" s="82"/>
      <c r="C15" s="82"/>
      <c r="D15" s="82"/>
      <c r="E15" s="82"/>
      <c r="F15" s="82"/>
      <c r="G15" s="82"/>
      <c r="H15" s="82"/>
      <c r="I15" s="82"/>
      <c r="J15" s="82"/>
    </row>
    <row r="16" spans="1:10" s="1" customFormat="1" ht="7.5" customHeight="1" x14ac:dyDescent="0.25">
      <c r="A16" s="10"/>
      <c r="B16" s="10"/>
      <c r="C16" s="10"/>
      <c r="D16" s="10"/>
      <c r="E16" s="10"/>
      <c r="F16" s="10"/>
      <c r="G16" s="10"/>
      <c r="H16" s="10"/>
      <c r="I16" s="10"/>
      <c r="J16" s="10"/>
    </row>
    <row r="17" spans="1:10" s="1" customFormat="1" ht="30" customHeight="1" x14ac:dyDescent="0.25">
      <c r="A17" s="10"/>
      <c r="B17" s="85" t="s">
        <v>11</v>
      </c>
      <c r="C17" s="85"/>
      <c r="D17" s="85"/>
      <c r="E17" s="87"/>
      <c r="F17" s="88"/>
      <c r="G17" s="88"/>
      <c r="H17" s="88"/>
      <c r="I17" s="89"/>
      <c r="J17" s="10"/>
    </row>
    <row r="18" spans="1:10" s="1" customFormat="1" ht="7.5" customHeight="1" x14ac:dyDescent="0.25">
      <c r="A18" s="10"/>
      <c r="B18" s="10"/>
      <c r="C18" s="10"/>
      <c r="D18" s="10"/>
      <c r="E18" s="10"/>
      <c r="F18" s="10"/>
      <c r="G18" s="10"/>
      <c r="H18" s="10"/>
      <c r="I18" s="10"/>
      <c r="J18" s="10"/>
    </row>
    <row r="19" spans="1:10" s="1" customFormat="1" ht="12.75" customHeight="1" x14ac:dyDescent="0.25">
      <c r="A19" s="10"/>
      <c r="B19" s="65" t="s">
        <v>191</v>
      </c>
      <c r="C19" s="65"/>
      <c r="D19" s="90"/>
      <c r="E19" s="69"/>
      <c r="F19" s="70"/>
      <c r="G19" s="70"/>
      <c r="H19" s="70"/>
      <c r="I19" s="71"/>
      <c r="J19" s="10"/>
    </row>
    <row r="20" spans="1:10" s="1" customFormat="1" ht="30" customHeight="1" x14ac:dyDescent="0.25">
      <c r="A20" s="10"/>
      <c r="B20" s="65"/>
      <c r="C20" s="65"/>
      <c r="D20" s="90"/>
      <c r="E20" s="66"/>
      <c r="F20" s="67"/>
      <c r="G20" s="67"/>
      <c r="H20" s="67"/>
      <c r="I20" s="68"/>
      <c r="J20" s="10"/>
    </row>
    <row r="21" spans="1:10" s="1" customFormat="1" ht="7.5" customHeight="1" x14ac:dyDescent="0.25">
      <c r="A21" s="10"/>
      <c r="B21" s="10"/>
      <c r="C21" s="10"/>
      <c r="D21" s="10"/>
      <c r="E21" s="10"/>
      <c r="F21" s="10"/>
      <c r="G21" s="10"/>
      <c r="H21" s="10"/>
      <c r="I21" s="10"/>
      <c r="J21" s="10"/>
    </row>
    <row r="22" spans="1:10" s="1" customFormat="1" ht="35.25" customHeight="1" x14ac:dyDescent="0.25">
      <c r="A22" s="10"/>
      <c r="B22" s="65" t="s">
        <v>180</v>
      </c>
      <c r="C22" s="85"/>
      <c r="D22" s="85"/>
      <c r="E22" s="86"/>
      <c r="F22" s="86"/>
      <c r="G22" s="86"/>
      <c r="H22" s="86"/>
      <c r="I22" s="86"/>
      <c r="J22" s="10"/>
    </row>
    <row r="23" spans="1:10" s="1" customFormat="1" ht="35.25" customHeight="1" x14ac:dyDescent="0.25">
      <c r="A23" s="10"/>
      <c r="B23" s="119"/>
      <c r="C23" s="119"/>
      <c r="D23" s="119"/>
      <c r="E23" s="118"/>
      <c r="F23" s="118"/>
      <c r="G23" s="118"/>
      <c r="H23" s="118"/>
      <c r="I23" s="118"/>
      <c r="J23" s="10"/>
    </row>
    <row r="24" spans="1:10" s="1" customFormat="1" ht="7.5" customHeight="1" x14ac:dyDescent="0.25">
      <c r="A24" s="10"/>
      <c r="B24" s="10"/>
      <c r="C24" s="10"/>
      <c r="D24" s="10"/>
      <c r="E24" s="10"/>
      <c r="F24" s="10"/>
      <c r="G24" s="10"/>
      <c r="H24" s="10"/>
      <c r="I24" s="10"/>
      <c r="J24" s="10"/>
    </row>
    <row r="25" spans="1:10" s="1" customFormat="1" x14ac:dyDescent="0.25">
      <c r="A25" s="10"/>
      <c r="B25" s="84" t="str">
        <f>IF(OR(E17="",E19="",E20="",AND(B22&lt;&gt;"",E22=""),AND(B23&lt;&gt;"",E23="")),"エラー！入力されていない箇所があります。",IF(OR(AND(B22="",E22&lt;&gt;""),AND(B23="",E23&lt;&gt;"")),"エラー！入力箇所を御確認ください。",IF(AND(E17="公立",RIGHT(E20,3)="教育庁"),"管理機関名の末尾は「教育庁」ではなく「教育委員会」としてください。",IF(OR(RIGHT(E20,5)="教育委員会",RIGHT(E20,6)="学校設置組合",LEFT(E20,4)="学校法人",AND(LEFT(E20,6)="国立大学法人",RIGHT(E20,2)="大学")),"","正式名称で入力されているか再確認してください。問題がなければ、本コメントは無視して構いません。"))))</f>
        <v>エラー！入力されていない箇所があります。</v>
      </c>
      <c r="C25" s="84"/>
      <c r="D25" s="84"/>
      <c r="E25" s="84"/>
      <c r="F25" s="84"/>
      <c r="G25" s="84"/>
      <c r="H25" s="84"/>
      <c r="I25" s="84"/>
      <c r="J25" s="84"/>
    </row>
    <row r="26" spans="1:10" s="1" customFormat="1" x14ac:dyDescent="0.25">
      <c r="A26" s="10"/>
      <c r="B26" s="10"/>
      <c r="C26" s="10"/>
      <c r="D26" s="10"/>
      <c r="E26" s="10"/>
      <c r="F26" s="10"/>
      <c r="G26" s="10"/>
      <c r="H26" s="10"/>
      <c r="I26" s="10"/>
      <c r="J26" s="10"/>
    </row>
    <row r="27" spans="1:10" s="1" customFormat="1" x14ac:dyDescent="0.25">
      <c r="A27" s="82" t="s">
        <v>198</v>
      </c>
      <c r="B27" s="82"/>
      <c r="C27" s="82"/>
      <c r="D27" s="82"/>
      <c r="E27" s="82"/>
      <c r="F27" s="82"/>
      <c r="G27" s="82"/>
      <c r="H27" s="82"/>
      <c r="I27" s="82"/>
      <c r="J27" s="82"/>
    </row>
    <row r="28" spans="1:10" s="1" customFormat="1" ht="7.5" customHeight="1" x14ac:dyDescent="0.25">
      <c r="A28" s="10"/>
      <c r="B28" s="10"/>
      <c r="C28" s="10"/>
      <c r="D28" s="10"/>
      <c r="E28" s="10"/>
      <c r="F28" s="10"/>
      <c r="G28" s="10"/>
      <c r="H28" s="10"/>
      <c r="I28" s="10"/>
      <c r="J28" s="10"/>
    </row>
    <row r="29" spans="1:10" s="1" customFormat="1" ht="30" customHeight="1" x14ac:dyDescent="0.25">
      <c r="A29" s="10"/>
      <c r="B29" s="10"/>
      <c r="C29" s="100"/>
      <c r="D29" s="101"/>
      <c r="E29" s="101"/>
      <c r="F29" s="101"/>
      <c r="G29" s="102"/>
      <c r="H29" s="10"/>
      <c r="I29" s="61">
        <f>'別紙２　学校一覧（新規）'!F7</f>
        <v>0</v>
      </c>
      <c r="J29" s="19" t="s">
        <v>190</v>
      </c>
    </row>
    <row r="30" spans="1:10" s="1" customFormat="1" ht="7.5" customHeight="1" x14ac:dyDescent="0.25">
      <c r="A30" s="10"/>
      <c r="B30" s="10"/>
      <c r="C30" s="10"/>
      <c r="D30" s="10"/>
      <c r="E30" s="10"/>
      <c r="F30" s="10"/>
      <c r="G30" s="10"/>
      <c r="H30" s="10"/>
      <c r="I30" s="10"/>
      <c r="J30" s="10"/>
    </row>
    <row r="31" spans="1:10" s="1" customFormat="1" x14ac:dyDescent="0.25">
      <c r="A31" s="10"/>
      <c r="B31" s="81" t="str">
        <f>IF(C29="","エラー！学校種を選択してください。","")</f>
        <v>エラー！学校種を選択してください。</v>
      </c>
      <c r="C31" s="81"/>
      <c r="D31" s="81"/>
      <c r="E31" s="81"/>
      <c r="F31" s="81"/>
      <c r="G31" s="81"/>
      <c r="H31" s="81"/>
      <c r="I31" s="81"/>
      <c r="J31" s="81"/>
    </row>
    <row r="32" spans="1:10" s="1" customFormat="1" x14ac:dyDescent="0.25">
      <c r="A32" s="10"/>
      <c r="B32" s="62"/>
      <c r="C32" s="62"/>
      <c r="D32" s="62"/>
      <c r="E32" s="62"/>
      <c r="F32" s="62"/>
      <c r="G32" s="62"/>
      <c r="H32" s="62"/>
      <c r="I32" s="62"/>
      <c r="J32" s="62"/>
    </row>
    <row r="33" spans="1:10" s="1" customFormat="1" x14ac:dyDescent="0.25">
      <c r="A33" s="183" t="s">
        <v>199</v>
      </c>
      <c r="B33" s="183"/>
      <c r="C33" s="183"/>
      <c r="D33" s="183"/>
      <c r="E33" s="183"/>
      <c r="F33" s="183"/>
      <c r="G33" s="183"/>
      <c r="H33" s="183"/>
      <c r="I33" s="183"/>
      <c r="J33" s="183"/>
    </row>
    <row r="34" spans="1:10" s="1" customFormat="1" ht="18.75" customHeight="1" x14ac:dyDescent="0.25">
      <c r="A34" s="10"/>
      <c r="B34" s="62"/>
      <c r="C34" s="62" t="s">
        <v>200</v>
      </c>
      <c r="D34" s="62"/>
      <c r="E34" s="69"/>
      <c r="F34" s="70"/>
      <c r="G34" s="70"/>
      <c r="H34" s="70"/>
      <c r="I34" s="71"/>
      <c r="J34" s="62"/>
    </row>
    <row r="35" spans="1:10" s="1" customFormat="1" ht="29.25" customHeight="1" x14ac:dyDescent="0.25">
      <c r="A35" s="10"/>
      <c r="B35" s="62"/>
      <c r="C35" s="65" t="s">
        <v>201</v>
      </c>
      <c r="D35" s="65"/>
      <c r="E35" s="66"/>
      <c r="F35" s="67"/>
      <c r="G35" s="67"/>
      <c r="H35" s="67"/>
      <c r="I35" s="68"/>
      <c r="J35" s="62"/>
    </row>
    <row r="36" spans="1:10" s="1" customFormat="1" x14ac:dyDescent="0.25">
      <c r="A36" s="10"/>
      <c r="B36" s="10"/>
      <c r="C36" s="63"/>
      <c r="D36" s="63"/>
      <c r="E36" s="63"/>
      <c r="F36" s="10"/>
      <c r="G36" s="10"/>
      <c r="H36" s="10"/>
      <c r="I36" s="10"/>
      <c r="J36" s="10"/>
    </row>
    <row r="37" spans="1:10" s="1" customFormat="1" x14ac:dyDescent="0.25">
      <c r="A37" s="10"/>
      <c r="B37" s="64" t="str">
        <f>IF(E35="","エラー！学校名を選択してください。","")</f>
        <v>エラー！学校名を選択してください。</v>
      </c>
      <c r="C37" s="64"/>
      <c r="D37" s="64"/>
      <c r="E37" s="64"/>
      <c r="F37" s="64"/>
      <c r="G37" s="64"/>
      <c r="H37" s="64"/>
      <c r="I37" s="64"/>
      <c r="J37" s="64"/>
    </row>
    <row r="38" spans="1:10" s="1" customFormat="1" x14ac:dyDescent="0.25">
      <c r="A38" s="10"/>
      <c r="B38" s="10"/>
      <c r="C38" s="63"/>
      <c r="D38" s="63"/>
      <c r="E38" s="63"/>
      <c r="F38" s="10"/>
      <c r="G38" s="10"/>
      <c r="H38" s="10"/>
      <c r="I38" s="10"/>
      <c r="J38" s="10"/>
    </row>
    <row r="39" spans="1:10" s="1" customFormat="1" x14ac:dyDescent="0.25">
      <c r="A39" s="80" t="s">
        <v>202</v>
      </c>
      <c r="B39" s="80"/>
      <c r="C39" s="80"/>
      <c r="D39" s="80"/>
      <c r="E39" s="80"/>
      <c r="F39" s="80"/>
      <c r="G39" s="80"/>
      <c r="H39" s="80"/>
      <c r="I39" s="80"/>
      <c r="J39" s="80"/>
    </row>
    <row r="40" spans="1:10" s="1" customFormat="1" ht="14.25" customHeight="1" x14ac:dyDescent="0.25">
      <c r="A40" s="10"/>
      <c r="B40" s="10"/>
      <c r="C40" s="10"/>
      <c r="D40" s="10"/>
      <c r="E40" s="10"/>
      <c r="F40" s="10"/>
      <c r="G40" s="10"/>
      <c r="H40" s="10"/>
      <c r="I40" s="10"/>
      <c r="J40" s="10"/>
    </row>
    <row r="41" spans="1:10" s="1" customFormat="1" x14ac:dyDescent="0.25">
      <c r="A41" s="10"/>
      <c r="B41" s="20"/>
      <c r="C41" s="10" t="s">
        <v>59</v>
      </c>
      <c r="D41" s="21" t="str">
        <f>IF(J5="","",TEXT(IF(MONTH(J5)&lt;4,J5,J5+365),"[DBNum3] ggge")&amp;"年度")</f>
        <v/>
      </c>
      <c r="E41" s="18"/>
      <c r="F41" s="10"/>
      <c r="G41" s="10"/>
      <c r="H41" s="10"/>
      <c r="I41" s="10"/>
      <c r="J41" s="10"/>
    </row>
    <row r="42" spans="1:10" s="1" customFormat="1" ht="7.5" customHeight="1" x14ac:dyDescent="0.25">
      <c r="A42" s="10"/>
      <c r="B42" s="10"/>
      <c r="C42" s="10"/>
      <c r="D42" s="10"/>
      <c r="E42" s="10"/>
      <c r="F42" s="10"/>
      <c r="G42" s="10"/>
      <c r="H42" s="10"/>
      <c r="I42" s="10"/>
      <c r="J42" s="10"/>
    </row>
    <row r="43" spans="1:10" s="1" customFormat="1" x14ac:dyDescent="0.25">
      <c r="A43" s="10"/>
      <c r="B43" s="81" t="str">
        <f>IF(B41="","エラー！チェックを付してください。","")</f>
        <v>エラー！チェックを付してください。</v>
      </c>
      <c r="C43" s="81"/>
      <c r="D43" s="81"/>
      <c r="E43" s="81"/>
      <c r="F43" s="81"/>
      <c r="G43" s="81"/>
      <c r="H43" s="81"/>
      <c r="I43" s="81"/>
      <c r="J43" s="81"/>
    </row>
    <row r="44" spans="1:10" s="1" customFormat="1" x14ac:dyDescent="0.25">
      <c r="A44" s="10"/>
      <c r="B44" s="10"/>
      <c r="C44" s="10"/>
      <c r="D44" s="10"/>
      <c r="E44" s="10"/>
      <c r="F44" s="10"/>
      <c r="G44" s="10"/>
      <c r="H44" s="10"/>
      <c r="I44" s="10"/>
      <c r="J44" s="10"/>
    </row>
    <row r="45" spans="1:10" s="1" customFormat="1" x14ac:dyDescent="0.25">
      <c r="A45" s="82" t="s">
        <v>203</v>
      </c>
      <c r="B45" s="82"/>
      <c r="C45" s="82"/>
      <c r="D45" s="82"/>
      <c r="E45" s="82"/>
      <c r="F45" s="82"/>
      <c r="G45" s="82"/>
      <c r="H45" s="82"/>
      <c r="I45" s="82"/>
      <c r="J45" s="82"/>
    </row>
    <row r="46" spans="1:10" s="1" customFormat="1" x14ac:dyDescent="0.25">
      <c r="A46" s="21"/>
      <c r="B46" s="20"/>
      <c r="C46" s="21" t="s">
        <v>60</v>
      </c>
      <c r="D46" s="21"/>
      <c r="E46" s="21"/>
      <c r="F46" s="21"/>
      <c r="G46" s="21"/>
      <c r="H46" s="21"/>
      <c r="I46" s="21"/>
      <c r="J46" s="21"/>
    </row>
    <row r="47" spans="1:10" s="1" customFormat="1" x14ac:dyDescent="0.25">
      <c r="A47" s="21"/>
      <c r="B47" s="21"/>
      <c r="C47" s="21" t="str">
        <f>IF(B46="✔","　→①新設教科等名及びその目標・内容を簡潔に記載してください。（必要に応じて行の高さを調整してください。）","")</f>
        <v/>
      </c>
      <c r="D47" s="21"/>
      <c r="E47" s="21"/>
      <c r="F47" s="21"/>
      <c r="G47" s="21"/>
      <c r="H47" s="21"/>
      <c r="I47" s="21"/>
      <c r="J47" s="21"/>
    </row>
    <row r="48" spans="1:10" s="1" customFormat="1" ht="100.15" customHeight="1" x14ac:dyDescent="0.25">
      <c r="A48" s="21"/>
      <c r="B48" s="21"/>
      <c r="C48" s="21"/>
      <c r="D48" s="83"/>
      <c r="E48" s="83"/>
      <c r="F48" s="83"/>
      <c r="G48" s="83"/>
      <c r="H48" s="83"/>
      <c r="I48" s="83"/>
      <c r="J48" s="83"/>
    </row>
    <row r="49" spans="1:10" s="1" customFormat="1" ht="8.25" customHeight="1" x14ac:dyDescent="0.25">
      <c r="A49" s="21"/>
      <c r="B49" s="21"/>
      <c r="C49" s="21"/>
      <c r="D49" s="21"/>
      <c r="E49" s="21"/>
      <c r="F49" s="21"/>
      <c r="G49" s="21"/>
      <c r="H49" s="21"/>
      <c r="I49" s="21"/>
      <c r="J49" s="21"/>
    </row>
    <row r="50" spans="1:10" s="1" customFormat="1" ht="18.75" x14ac:dyDescent="0.25">
      <c r="A50" s="21"/>
      <c r="B50"/>
      <c r="C50" s="21"/>
      <c r="D50" s="21"/>
      <c r="E50" s="21"/>
      <c r="F50" s="21"/>
      <c r="G50" s="21"/>
      <c r="H50" s="21"/>
      <c r="I50" s="21"/>
      <c r="J50" s="21"/>
    </row>
    <row r="51" spans="1:10" s="1" customFormat="1" x14ac:dyDescent="0.25">
      <c r="A51" s="21"/>
      <c r="B51" s="21"/>
      <c r="C51" s="21" t="str">
        <f>IF(B46="✔",IF(OR(C9="小学校",C9="中学校",C9="義務教育学校"),"　→②内容を削減する教科等を全て選択してください。",IF(C9="中等教育学校","　→②内容を削減する教科等を、前期課程については全て選択、後期課程については全て記載してください。","　→②内容を削減する教科等を右欄に全て記載してください。")),"")</f>
        <v/>
      </c>
      <c r="D51" s="21"/>
      <c r="E51" s="21"/>
      <c r="F51" s="21"/>
      <c r="G51" s="21"/>
      <c r="H51" s="21"/>
      <c r="I51" s="21"/>
      <c r="J51" s="10"/>
    </row>
    <row r="52" spans="1:10" s="1" customFormat="1" x14ac:dyDescent="0.25">
      <c r="A52" s="21"/>
      <c r="B52" s="21"/>
      <c r="C52" s="21" t="str">
        <f>IF(AND(B46="✔",C29="義務教育学校"),"前期課程","")</f>
        <v/>
      </c>
      <c r="D52" s="21"/>
      <c r="E52" s="21"/>
      <c r="F52" s="21" t="str">
        <f>IF(B46="✔",IF(C29="義務教育学校","後期課程",IF(C29="中等教育学校","前期課程","")),"")</f>
        <v/>
      </c>
      <c r="G52" s="21"/>
      <c r="H52" s="10"/>
      <c r="I52" s="21" t="str">
        <f>IF(B46="✔",IF(C29="中等教育学校","後期課程",IF(OR(C29="高等学校",C29="特別支援学校"),"ここに記載してください。","")),"")</f>
        <v/>
      </c>
      <c r="J52" s="10"/>
    </row>
    <row r="53" spans="1:10" s="1" customFormat="1" x14ac:dyDescent="0.25">
      <c r="A53" s="21"/>
      <c r="B53" s="21"/>
      <c r="C53" s="10"/>
      <c r="D53" s="21" t="str">
        <f>IF(AND(B46="✔",OR($C$29="小学校",$C$29="義務教育学校")),"国語","")</f>
        <v/>
      </c>
      <c r="E53" s="21"/>
      <c r="F53" s="10"/>
      <c r="G53" s="21" t="str">
        <f>IF(AND(B46="✔",OR($C$29="中学校",$C$29="義務教育学校",$C$29="中等教育学校")),"国語","")</f>
        <v/>
      </c>
      <c r="H53" s="10"/>
      <c r="I53" s="83"/>
      <c r="J53" s="83"/>
    </row>
    <row r="54" spans="1:10" s="1" customFormat="1" x14ac:dyDescent="0.25">
      <c r="A54" s="21"/>
      <c r="B54" s="21"/>
      <c r="C54" s="10"/>
      <c r="D54" s="21" t="str">
        <f>IF(AND(B46="✔",OR($C$29="小学校",$C$29="義務教育学校")),"社会","")</f>
        <v/>
      </c>
      <c r="E54" s="21"/>
      <c r="F54" s="10"/>
      <c r="G54" s="21" t="str">
        <f>IF(AND(B46="✔",OR($C$29="中学校",$C$29="義務教育学校",$C$29="中等教育学校")),"社会","")</f>
        <v/>
      </c>
      <c r="H54" s="10"/>
      <c r="I54" s="83"/>
      <c r="J54" s="83"/>
    </row>
    <row r="55" spans="1:10" s="1" customFormat="1" ht="12.6" customHeight="1" x14ac:dyDescent="0.25">
      <c r="A55" s="21"/>
      <c r="B55" s="21"/>
      <c r="C55" s="10"/>
      <c r="D55" s="21" t="str">
        <f>IF(AND(B46="✔",OR($C$29="小学校",$C$29="義務教育学校")),"算数","")</f>
        <v/>
      </c>
      <c r="E55" s="21"/>
      <c r="F55" s="10"/>
      <c r="G55" s="21" t="str">
        <f>IF(AND(B46="✔",OR($C$29="中学校",$C$29="義務教育学校",$C$29="中等教育学校")),"数学","")</f>
        <v/>
      </c>
      <c r="H55" s="10"/>
      <c r="I55" s="83"/>
      <c r="J55" s="83"/>
    </row>
    <row r="56" spans="1:10" s="1" customFormat="1" x14ac:dyDescent="0.25">
      <c r="A56" s="21"/>
      <c r="B56" s="21"/>
      <c r="C56" s="10"/>
      <c r="D56" s="21" t="str">
        <f>IF(AND(B46="✔",OR($C$29="小学校",$C$29="義務教育学校")),"理科","")</f>
        <v/>
      </c>
      <c r="E56" s="21"/>
      <c r="F56" s="10"/>
      <c r="G56" s="21" t="str">
        <f>IF(AND(B46="✔",OR($C$29="中学校",$C$29="義務教育学校",$C$29="中等教育学校")),"理科","")</f>
        <v/>
      </c>
      <c r="H56" s="10"/>
      <c r="I56" s="83"/>
      <c r="J56" s="83"/>
    </row>
    <row r="57" spans="1:10" s="1" customFormat="1" x14ac:dyDescent="0.25">
      <c r="A57" s="21"/>
      <c r="B57" s="21"/>
      <c r="C57" s="10"/>
      <c r="D57" s="21" t="str">
        <f>IF(AND(B46="✔",OR($C$29="小学校",$C$29="義務教育学校")),"生活","")</f>
        <v/>
      </c>
      <c r="E57" s="21"/>
      <c r="F57" s="10"/>
      <c r="G57" s="21" t="str">
        <f>IF(AND(B46="✔",OR($C$29="中学校",$C$29="義務教育学校",$C$29="中等教育学校")),"音楽","")</f>
        <v/>
      </c>
      <c r="H57" s="10"/>
      <c r="I57" s="83"/>
      <c r="J57" s="83"/>
    </row>
    <row r="58" spans="1:10" s="1" customFormat="1" x14ac:dyDescent="0.25">
      <c r="A58" s="21"/>
      <c r="B58" s="21"/>
      <c r="C58" s="10"/>
      <c r="D58" s="21" t="str">
        <f>IF(AND(B46="✔",OR($C$29="小学校",$C$29="義務教育学校")),"音楽","")</f>
        <v/>
      </c>
      <c r="E58" s="21"/>
      <c r="F58" s="10"/>
      <c r="G58" s="21" t="str">
        <f>IF(AND(B46="✔",OR($C$29="中学校",$C$29="義務教育学校",$C$29="中等教育学校")),"美術","")</f>
        <v/>
      </c>
      <c r="H58" s="10"/>
      <c r="I58" s="83"/>
      <c r="J58" s="83"/>
    </row>
    <row r="59" spans="1:10" s="1" customFormat="1" x14ac:dyDescent="0.25">
      <c r="A59" s="21"/>
      <c r="B59" s="21"/>
      <c r="C59" s="10"/>
      <c r="D59" s="21" t="str">
        <f>IF(AND(B46="✔",OR($C$29="小学校",$C$29="義務教育学校")),"図画工作","")</f>
        <v/>
      </c>
      <c r="E59" s="21"/>
      <c r="F59" s="10"/>
      <c r="G59" s="21" t="str">
        <f>IF(AND(B46="✔",OR($C$29="中学校",$C$29="義務教育学校",$C$29="中等教育学校")),"保健体育","")</f>
        <v/>
      </c>
      <c r="H59" s="10"/>
      <c r="I59" s="83"/>
      <c r="J59" s="83"/>
    </row>
    <row r="60" spans="1:10" s="1" customFormat="1" x14ac:dyDescent="0.25">
      <c r="A60" s="21"/>
      <c r="B60" s="21"/>
      <c r="C60" s="10"/>
      <c r="D60" s="10" t="str">
        <f>IF(AND(B46="✔",OR($C$29="小学校",$C$29="義務教育学校")),"家庭","")</f>
        <v/>
      </c>
      <c r="E60" s="21"/>
      <c r="F60" s="10"/>
      <c r="G60" s="10" t="str">
        <f>IF(AND(B46="✔",OR($C$29="中学校",$C$29="義務教育学校",$C$29="中等教育学校")),"技術・家庭","")</f>
        <v/>
      </c>
      <c r="H60" s="10"/>
      <c r="I60" s="83"/>
      <c r="J60" s="83"/>
    </row>
    <row r="61" spans="1:10" s="1" customFormat="1" x14ac:dyDescent="0.25">
      <c r="A61" s="21"/>
      <c r="B61" s="21"/>
      <c r="C61" s="10"/>
      <c r="D61" s="21" t="str">
        <f>IF(AND(B46="✔",OR($C$29="小学校",$C$29="義務教育学校")),"体育","")</f>
        <v/>
      </c>
      <c r="E61" s="21"/>
      <c r="F61" s="21"/>
      <c r="G61" s="21" t="str">
        <f>IF(AND(B46="✔",OR($C$29="中学校",$C$29="義務教育学校",$C$29="中等教育学校")),"外国語","")</f>
        <v/>
      </c>
      <c r="H61" s="10"/>
      <c r="I61" s="83"/>
      <c r="J61" s="83"/>
    </row>
    <row r="62" spans="1:10" s="1" customFormat="1" x14ac:dyDescent="0.25">
      <c r="A62" s="21"/>
      <c r="B62" s="21"/>
      <c r="C62" s="10"/>
      <c r="D62" s="21" t="str">
        <f>IF(AND(B46="✔",OR($C$29="小学校",$C$29="義務教育学校")),"外国語","")</f>
        <v/>
      </c>
      <c r="E62" s="21"/>
      <c r="F62" s="21"/>
      <c r="G62" s="21" t="str">
        <f>IF(AND(B46="✔",OR($C$29="中学校",$C$29="義務教育学校",$C$29="中等教育学校")),"特別の教科である道徳","")</f>
        <v/>
      </c>
      <c r="H62" s="10"/>
      <c r="I62" s="83"/>
      <c r="J62" s="83"/>
    </row>
    <row r="63" spans="1:10" s="1" customFormat="1" x14ac:dyDescent="0.25">
      <c r="A63" s="21"/>
      <c r="B63" s="21"/>
      <c r="C63" s="10"/>
      <c r="D63" s="21" t="str">
        <f>IF(AND(B46="✔",OR($C$29="小学校",$C$29="義務教育学校")),"特別の教科である道徳","")</f>
        <v/>
      </c>
      <c r="E63" s="21"/>
      <c r="F63" s="21"/>
      <c r="G63" s="21" t="str">
        <f>IF(AND(B46="✔",OR($C$29="中学校",$C$29="義務教育学校",$C$29="中等教育学校")),"総合的な学習の時間","")</f>
        <v/>
      </c>
      <c r="H63" s="10"/>
      <c r="I63" s="83"/>
      <c r="J63" s="83"/>
    </row>
    <row r="64" spans="1:10" s="1" customFormat="1" x14ac:dyDescent="0.25">
      <c r="A64" s="21"/>
      <c r="B64" s="21"/>
      <c r="C64" s="10"/>
      <c r="D64" s="21" t="str">
        <f>IF(AND(B46="✔",OR($C$29="小学校",$C$29="義務教育学校")),"外国語活動","")</f>
        <v/>
      </c>
      <c r="E64" s="21"/>
      <c r="F64" s="21"/>
      <c r="G64" s="21" t="str">
        <f>IF(AND(B46="✔",OR($C$29="中学校",$C$29="義務教育学校",$C$29="中等教育学校")),"特別活動","")</f>
        <v/>
      </c>
      <c r="H64" s="10"/>
      <c r="I64" s="83"/>
      <c r="J64" s="83"/>
    </row>
    <row r="65" spans="1:10" s="1" customFormat="1" ht="18.75" x14ac:dyDescent="0.25">
      <c r="A65" s="21"/>
      <c r="B65" s="21"/>
      <c r="C65" s="10"/>
      <c r="D65" s="21" t="str">
        <f>IF(AND(B46="✔",OR($C$29="小学校",$C$29="義務教育学校")),"総合的な学習の時間","")</f>
        <v/>
      </c>
      <c r="E65" s="21"/>
      <c r="F65"/>
      <c r="G65"/>
      <c r="H65" s="10"/>
      <c r="I65" s="83"/>
      <c r="J65" s="83"/>
    </row>
    <row r="66" spans="1:10" s="1" customFormat="1" ht="18.75" x14ac:dyDescent="0.25">
      <c r="A66" s="21"/>
      <c r="B66" s="21"/>
      <c r="C66" s="10"/>
      <c r="D66" s="21" t="str">
        <f>IF(AND(B46="✔",OR($C$29="小学校",$C$29="義務教育学校")),"特別活動","")</f>
        <v/>
      </c>
      <c r="E66" s="21"/>
      <c r="F66"/>
      <c r="G66"/>
      <c r="H66" s="10"/>
      <c r="I66" s="83"/>
      <c r="J66" s="83"/>
    </row>
    <row r="67" spans="1:10" s="1" customFormat="1" ht="18.75" x14ac:dyDescent="0.25">
      <c r="A67" s="21"/>
      <c r="B67" s="21"/>
      <c r="C67"/>
      <c r="D67"/>
      <c r="E67" s="21"/>
      <c r="F67" s="21"/>
      <c r="G67" s="21"/>
      <c r="H67" s="21"/>
      <c r="I67" s="84"/>
      <c r="J67" s="84"/>
    </row>
    <row r="68" spans="1:10" s="1" customFormat="1" x14ac:dyDescent="0.25">
      <c r="A68" s="21"/>
      <c r="B68" s="21"/>
      <c r="C68" s="21" t="str">
        <f>IF(B46="✔","　→③内容を削減する既存教科等について、削減する理由、削減する既存教科等の内容及び当該内容を教育課程上どのように","")</f>
        <v/>
      </c>
      <c r="D68" s="10"/>
      <c r="E68" s="21"/>
      <c r="F68" s="21"/>
      <c r="G68" s="21"/>
      <c r="H68" s="21"/>
      <c r="I68" s="21"/>
      <c r="J68" s="21"/>
    </row>
    <row r="69" spans="1:10" s="1" customFormat="1" x14ac:dyDescent="0.25">
      <c r="A69" s="21"/>
      <c r="B69" s="21"/>
      <c r="C69" s="21" t="str">
        <f>IF(B46="✔","　　　（どのような学習活動等により）補完するのかを簡潔に記載してください。（必要に応じて行の高さを調整してください。）","")</f>
        <v/>
      </c>
      <c r="D69" s="10"/>
      <c r="E69" s="21"/>
      <c r="F69" s="21"/>
      <c r="G69" s="21"/>
      <c r="H69" s="21"/>
      <c r="I69" s="21"/>
      <c r="J69" s="21"/>
    </row>
    <row r="70" spans="1:10" s="1" customFormat="1" ht="100.15" customHeight="1" x14ac:dyDescent="0.25">
      <c r="A70" s="21"/>
      <c r="B70" s="21"/>
      <c r="C70" s="21"/>
      <c r="D70" s="83"/>
      <c r="E70" s="83"/>
      <c r="F70" s="83"/>
      <c r="G70" s="83"/>
      <c r="H70" s="83"/>
      <c r="I70" s="83"/>
      <c r="J70" s="83"/>
    </row>
    <row r="71" spans="1:10" s="1" customFormat="1" ht="8.25" customHeight="1" x14ac:dyDescent="0.25">
      <c r="A71" s="21"/>
      <c r="B71" s="21"/>
      <c r="C71" s="21"/>
      <c r="D71" s="21"/>
      <c r="E71" s="21"/>
      <c r="F71" s="21"/>
      <c r="G71" s="21"/>
      <c r="H71" s="21"/>
      <c r="I71" s="21"/>
      <c r="J71" s="21"/>
    </row>
    <row r="72" spans="1:10" s="1" customFormat="1" x14ac:dyDescent="0.25">
      <c r="A72" s="21"/>
      <c r="B72" s="20"/>
      <c r="C72" s="21" t="s">
        <v>64</v>
      </c>
      <c r="D72" s="21"/>
      <c r="E72" s="21"/>
      <c r="F72" s="21"/>
      <c r="G72" s="21"/>
      <c r="H72" s="21"/>
      <c r="I72" s="21"/>
      <c r="J72" s="21"/>
    </row>
    <row r="73" spans="1:10" s="1" customFormat="1" x14ac:dyDescent="0.25">
      <c r="A73" s="21"/>
      <c r="B73" s="21"/>
      <c r="C73" s="21" t="str">
        <f>IF(B72="✔",IF(OR(C29="小学校",C29="中学校",C29="義務教育学校"),"　→英語による教育を行う教科等を全て選択してください。",IF(C29="中等教育学校","　→英語による教育を行う教科等を、前期課程については全て選択、後期課程については全て記載してください。","　→英語による教育を行う教科等を右欄に全て記載してください。")),"")</f>
        <v/>
      </c>
      <c r="D73" s="21"/>
      <c r="E73" s="21"/>
      <c r="F73" s="21"/>
      <c r="G73" s="21"/>
      <c r="H73" s="21"/>
      <c r="I73" s="21"/>
      <c r="J73" s="10"/>
    </row>
    <row r="74" spans="1:10" s="1" customFormat="1" x14ac:dyDescent="0.25">
      <c r="A74" s="21"/>
      <c r="B74" s="21"/>
      <c r="C74" s="21" t="str">
        <f>IF(AND(B72="✔",C29="義務教育学校"),"前期課程","")</f>
        <v/>
      </c>
      <c r="D74" s="21"/>
      <c r="E74" s="21"/>
      <c r="F74" s="21" t="str">
        <f>IF(B72="✔",IF(C29="義務教育学校","後期課程",IF(C29="中等教育学校","前期課程","")),"")</f>
        <v/>
      </c>
      <c r="G74" s="21"/>
      <c r="H74" s="10"/>
      <c r="I74" s="21" t="str">
        <f>IF(B72="✔",IF(C29="中等教育学校","後期課程",IF(OR(C29="高等学校",C29="特別支援学校"),"ここに記載してください。","")),"")</f>
        <v/>
      </c>
      <c r="J74" s="10"/>
    </row>
    <row r="75" spans="1:10" s="1" customFormat="1" x14ac:dyDescent="0.25">
      <c r="A75" s="21"/>
      <c r="B75" s="21"/>
      <c r="C75" s="10"/>
      <c r="D75" s="21" t="str">
        <f>IF(AND(B72="✔",OR($C$29="小学校",$C$29="義務教育学校")),"社会","")</f>
        <v/>
      </c>
      <c r="E75" s="21"/>
      <c r="F75" s="10"/>
      <c r="G75" s="21" t="str">
        <f>IF(AND(B72="✔",OR($C$29="中学校",$C$29="義務教育学校",$C$29="中等教育学校")),"社会","")</f>
        <v/>
      </c>
      <c r="H75" s="10"/>
      <c r="I75" s="83"/>
      <c r="J75" s="83"/>
    </row>
    <row r="76" spans="1:10" s="1" customFormat="1" x14ac:dyDescent="0.25">
      <c r="A76" s="21"/>
      <c r="B76" s="21"/>
      <c r="C76" s="10"/>
      <c r="D76" s="21" t="str">
        <f>IF(AND(B72="✔",OR($C$29="小学校",$C$29="義務教育学校")),"算数","")</f>
        <v/>
      </c>
      <c r="E76" s="21"/>
      <c r="F76" s="10"/>
      <c r="G76" s="21" t="str">
        <f>IF(AND(B72="✔",OR($C$29="中学校",$C$29="義務教育学校",$C$29="中等教育学校")),"数学","")</f>
        <v/>
      </c>
      <c r="H76" s="10"/>
      <c r="I76" s="83"/>
      <c r="J76" s="83"/>
    </row>
    <row r="77" spans="1:10" s="1" customFormat="1" x14ac:dyDescent="0.25">
      <c r="A77" s="21"/>
      <c r="B77" s="21"/>
      <c r="C77" s="10"/>
      <c r="D77" s="21" t="str">
        <f>IF(AND(B72="✔",OR($C$29="小学校",$C$29="義務教育学校")),"理科","")</f>
        <v/>
      </c>
      <c r="E77" s="21"/>
      <c r="F77" s="10"/>
      <c r="G77" s="21" t="str">
        <f>IF(AND(B72="✔",OR($C$29="中学校",$C$29="義務教育学校",$C$29="中等教育学校")),"理科","")</f>
        <v/>
      </c>
      <c r="H77" s="10"/>
      <c r="I77" s="83"/>
      <c r="J77" s="83"/>
    </row>
    <row r="78" spans="1:10" s="1" customFormat="1" x14ac:dyDescent="0.25">
      <c r="A78" s="21"/>
      <c r="B78" s="21"/>
      <c r="C78" s="10"/>
      <c r="D78" s="21" t="str">
        <f>IF(AND(B72="✔",OR($C$29="小学校",$C$29="義務教育学校")),"生活","")</f>
        <v/>
      </c>
      <c r="E78" s="21"/>
      <c r="F78" s="10"/>
      <c r="G78" s="21" t="str">
        <f>IF(AND(B72="✔",OR($C$29="中学校",$C$29="義務教育学校",$C$29="中等教育学校")),"音楽","")</f>
        <v/>
      </c>
      <c r="H78" s="10"/>
      <c r="I78" s="83"/>
      <c r="J78" s="83"/>
    </row>
    <row r="79" spans="1:10" s="1" customFormat="1" x14ac:dyDescent="0.25">
      <c r="A79" s="21"/>
      <c r="B79" s="21"/>
      <c r="C79" s="10"/>
      <c r="D79" s="21" t="str">
        <f>IF(AND(B72="✔",OR($C$29="小学校",$C$29="義務教育学校")),"音楽","")</f>
        <v/>
      </c>
      <c r="E79" s="21"/>
      <c r="F79" s="10"/>
      <c r="G79" s="21" t="str">
        <f>IF(AND(B72="✔",OR($C$29="中学校",$C$29="義務教育学校",$C$29="中等教育学校")),"美術","")</f>
        <v/>
      </c>
      <c r="H79" s="10"/>
      <c r="I79" s="83"/>
      <c r="J79" s="83"/>
    </row>
    <row r="80" spans="1:10" s="1" customFormat="1" x14ac:dyDescent="0.25">
      <c r="A80" s="21"/>
      <c r="B80" s="21"/>
      <c r="C80" s="10"/>
      <c r="D80" s="21" t="str">
        <f>IF(AND(B72="✔",OR($C$29="小学校",$C$29="義務教育学校")),"図画工作","")</f>
        <v/>
      </c>
      <c r="E80" s="21"/>
      <c r="F80" s="10"/>
      <c r="G80" s="21" t="str">
        <f>IF(AND(B72="✔",OR($C$29="中学校",$C$29="義務教育学校",$C$29="中等教育学校")),"保健体育","")</f>
        <v/>
      </c>
      <c r="H80" s="10"/>
      <c r="I80" s="83"/>
      <c r="J80" s="83"/>
    </row>
    <row r="81" spans="1:10" s="1" customFormat="1" x14ac:dyDescent="0.25">
      <c r="A81" s="21"/>
      <c r="B81" s="21"/>
      <c r="C81" s="10"/>
      <c r="D81" s="10" t="str">
        <f>IF(AND(B72="✔",OR($C$29="小学校",$C$29="義務教育学校")),"家庭","")</f>
        <v/>
      </c>
      <c r="E81" s="21"/>
      <c r="F81" s="10"/>
      <c r="G81" s="10" t="str">
        <f>IF(AND(B72="✔",OR($C$29="中学校",$C$29="義務教育学校",$C$29="中等教育学校")),"技術・家庭","")</f>
        <v/>
      </c>
      <c r="H81" s="10"/>
      <c r="I81" s="83"/>
      <c r="J81" s="83"/>
    </row>
    <row r="82" spans="1:10" s="1" customFormat="1" x14ac:dyDescent="0.25">
      <c r="A82" s="21"/>
      <c r="B82" s="21"/>
      <c r="C82" s="10"/>
      <c r="D82" s="21" t="str">
        <f>IF(AND(B72="✔",OR($C$29="小学校",$C$29="義務教育学校")),"体育","")</f>
        <v/>
      </c>
      <c r="E82" s="21"/>
      <c r="F82" s="21"/>
      <c r="G82" s="21" t="str">
        <f>IF(AND(B72="✔",OR($C$29="中学校",$C$29="義務教育学校",$C$29="中等教育学校")),"特別の教科である道徳","")</f>
        <v/>
      </c>
      <c r="H82" s="10"/>
      <c r="I82" s="83"/>
      <c r="J82" s="83"/>
    </row>
    <row r="83" spans="1:10" s="1" customFormat="1" x14ac:dyDescent="0.25">
      <c r="A83" s="21"/>
      <c r="B83" s="21"/>
      <c r="C83" s="10"/>
      <c r="D83" s="21" t="str">
        <f>IF(AND(B72="✔",OR($C$29="小学校",$C$29="義務教育学校")),"特別の教科である道徳","")</f>
        <v/>
      </c>
      <c r="E83" s="21"/>
      <c r="F83" s="21"/>
      <c r="G83" s="21" t="str">
        <f>IF(AND(B72="✔",OR($C$29="中学校",$C$29="義務教育学校",$C$29="中等教育学校")),"総合的な学習の時間","")</f>
        <v/>
      </c>
      <c r="H83" s="10"/>
      <c r="I83" s="83"/>
      <c r="J83" s="83"/>
    </row>
    <row r="84" spans="1:10" s="1" customFormat="1" x14ac:dyDescent="0.25">
      <c r="A84" s="21"/>
      <c r="B84" s="21"/>
      <c r="C84" s="10"/>
      <c r="D84" s="21" t="str">
        <f>IF(AND(B72="✔",OR($C$29="小学校",$C$29="義務教育学校")),"総合的な学習の時間","")</f>
        <v/>
      </c>
      <c r="E84" s="21"/>
      <c r="F84" s="21"/>
      <c r="G84" s="21" t="str">
        <f>IF(AND(B72="✔",OR($C$29="中学校",$C$29="義務教育学校",$C$29="中等教育学校")),"特別活動","")</f>
        <v/>
      </c>
      <c r="H84" s="10"/>
      <c r="I84" s="83"/>
      <c r="J84" s="83"/>
    </row>
    <row r="85" spans="1:10" s="1" customFormat="1" x14ac:dyDescent="0.25">
      <c r="A85" s="21"/>
      <c r="B85" s="21"/>
      <c r="C85" s="10"/>
      <c r="D85" s="21" t="str">
        <f>IF(AND(B72="✔",OR($C$29="小学校",$C$29="義務教育学校")),"特別活動","")</f>
        <v/>
      </c>
      <c r="E85" s="21"/>
      <c r="F85" s="21"/>
      <c r="G85" s="21" t="str">
        <f>IF(AND(B72="✔",OR($C$29="中学校",$C$29="義務教育学校",$C$29="中等教育学校")),"新設教科等","")</f>
        <v/>
      </c>
      <c r="H85" s="10"/>
      <c r="I85" s="83"/>
      <c r="J85" s="83"/>
    </row>
    <row r="86" spans="1:10" s="1" customFormat="1" x14ac:dyDescent="0.25">
      <c r="A86" s="21"/>
      <c r="B86" s="21"/>
      <c r="C86" s="10"/>
      <c r="D86" s="21" t="str">
        <f>IF(AND(B72="✔",OR($C$29="小学校",$C$29="義務教育学校")),"新設教科等","")</f>
        <v/>
      </c>
      <c r="E86" s="21"/>
      <c r="F86" s="21"/>
      <c r="G86" s="10"/>
      <c r="H86" s="10"/>
      <c r="I86" s="83"/>
      <c r="J86" s="83"/>
    </row>
    <row r="87" spans="1:10" s="1" customFormat="1" x14ac:dyDescent="0.25">
      <c r="A87" s="21"/>
      <c r="B87" s="21"/>
      <c r="C87" s="21" t="str">
        <f>IF(OR(C86="✔",F85="✔"),"　→英語による教育を行う新設教科等の名称を全て記載してください。","")</f>
        <v/>
      </c>
      <c r="D87" s="10"/>
      <c r="E87" s="21"/>
      <c r="F87" s="21"/>
      <c r="G87" s="21"/>
      <c r="H87" s="21"/>
      <c r="I87" s="84"/>
      <c r="J87" s="84"/>
    </row>
    <row r="88" spans="1:10" s="1" customFormat="1" x14ac:dyDescent="0.25">
      <c r="A88" s="21"/>
      <c r="B88" s="21"/>
      <c r="C88" s="10"/>
      <c r="D88" s="124"/>
      <c r="E88" s="124"/>
      <c r="F88" s="124"/>
      <c r="G88" s="124"/>
      <c r="H88" s="124"/>
      <c r="I88" s="124"/>
      <c r="J88" s="124"/>
    </row>
    <row r="89" spans="1:10" s="1" customFormat="1" ht="8.25" customHeight="1" x14ac:dyDescent="0.25">
      <c r="A89" s="21"/>
      <c r="B89" s="21"/>
      <c r="C89" s="21"/>
      <c r="D89" s="10"/>
      <c r="E89" s="21"/>
      <c r="F89" s="21"/>
      <c r="G89" s="21"/>
      <c r="H89" s="21"/>
      <c r="I89" s="21"/>
      <c r="J89" s="21"/>
    </row>
    <row r="90" spans="1:10" s="1" customFormat="1" x14ac:dyDescent="0.25">
      <c r="A90" s="21"/>
      <c r="B90" s="20"/>
      <c r="C90" s="21" t="s">
        <v>61</v>
      </c>
      <c r="D90" s="10"/>
      <c r="E90" s="21"/>
      <c r="F90" s="21"/>
      <c r="G90" s="21"/>
      <c r="H90" s="21"/>
      <c r="I90" s="21"/>
      <c r="J90" s="21"/>
    </row>
    <row r="91" spans="1:10" s="1" customFormat="1" x14ac:dyDescent="0.25">
      <c r="A91" s="21"/>
      <c r="B91" s="21"/>
      <c r="C91" s="21" t="str">
        <f>IF(B90="","","　→どのような特別の教育課程を編成するのか、具体的に記載してください。また、必要に応じて補足資料を添付してください。")</f>
        <v/>
      </c>
      <c r="D91" s="10"/>
      <c r="E91" s="21"/>
      <c r="F91" s="21"/>
      <c r="G91" s="21"/>
      <c r="H91" s="21"/>
      <c r="I91" s="21"/>
      <c r="J91" s="21"/>
    </row>
    <row r="92" spans="1:10" s="1" customFormat="1" ht="31.5" customHeight="1" x14ac:dyDescent="0.25">
      <c r="A92" s="10"/>
      <c r="B92" s="18"/>
      <c r="C92" s="18"/>
      <c r="D92" s="83"/>
      <c r="E92" s="83"/>
      <c r="F92" s="83"/>
      <c r="G92" s="83"/>
      <c r="H92" s="83"/>
      <c r="I92" s="83"/>
      <c r="J92" s="83"/>
    </row>
    <row r="93" spans="1:10" s="1" customFormat="1" ht="7.5" customHeight="1" x14ac:dyDescent="0.25">
      <c r="A93" s="10"/>
      <c r="B93" s="10"/>
      <c r="C93" s="10"/>
      <c r="D93" s="10"/>
      <c r="E93" s="10"/>
      <c r="F93" s="10"/>
      <c r="G93" s="10"/>
      <c r="H93" s="10"/>
      <c r="I93" s="10"/>
      <c r="J93" s="10"/>
    </row>
    <row r="94" spans="1:10" s="1" customFormat="1" x14ac:dyDescent="0.25">
      <c r="A94" s="10"/>
      <c r="B94" s="81" t="str">
        <f>IF(B46="✔",IF(OR(D48="",D70=""),"エラー！入力されていない箇所があります。",""),IF(AND(D48="",B72="",B90=""),"エラー！少なくとも一つ以上の類型を選択してください。",""))</f>
        <v>エラー！少なくとも一つ以上の類型を選択してください。</v>
      </c>
      <c r="C94" s="81"/>
      <c r="D94" s="81"/>
      <c r="E94" s="81"/>
      <c r="F94" s="81"/>
      <c r="G94" s="81"/>
      <c r="H94" s="81"/>
      <c r="I94" s="81"/>
      <c r="J94" s="81"/>
    </row>
    <row r="95" spans="1:10" s="1" customFormat="1" x14ac:dyDescent="0.25">
      <c r="A95" s="10"/>
      <c r="B95" s="81" t="str">
        <f>IF(B72="✔",IF(C29="小学校",IF(COUNTIF(C75:C86,"✔")=0,"エラー！英語による教育を行う教科等を全て選択してください。",IF(AND(C86="✔",D88=""),"エラー！英語による教育を行う新設教科等の名称を全て記載してください。","")),IF(C29="中学校",IF(COUNTIF(F75:F85,"✔")=0,"エラー！英語による教育を行う教科等を全て選択してください。",IF(AND(F85="✔",D88=""),"エラー！英語による教育を行う新設教科等の名称を全て記載してください。","")),IF(C29="義務教育学校",IF(COUNTIF(C75:C86,"✔")+COUNTIF(F75:F85,"✔")=0,"エラー！英語による教育を行う教科等を全て選択してください。",IF(AND(OR(C86="✔",F85="✔"),D88=""),"エラー！英語による教育を行う新設教科等の名称を全て記載してください。","")),IF(C29="中等教育学校",IF(AND(COUNTIF(F75:F85,"✔")=0,I75=""),"エラー！英語による教育を行う教科等を、前期課程については全て選択、後期課程については全て記載してください。",IF(AND(F85="✔",D88=""),"エラー！英語による教育を行う新設教科等の名称を全て記載してください。","")),IF(I75="","エラー！英語による教育を行う教科等を全て記載してください。",""))))),"")</f>
        <v/>
      </c>
      <c r="C95" s="81"/>
      <c r="D95" s="81"/>
      <c r="E95" s="81"/>
      <c r="F95" s="81"/>
      <c r="G95" s="81"/>
      <c r="H95" s="81"/>
      <c r="I95" s="81"/>
      <c r="J95" s="81"/>
    </row>
    <row r="96" spans="1:10" s="1" customFormat="1" x14ac:dyDescent="0.25">
      <c r="A96" s="10"/>
      <c r="B96" s="81" t="str">
        <f>IF(B90="✔",IF(D92="","エラー！どのような特別の教育課程を編成するのか、具体的に記載してください。",""),"")</f>
        <v/>
      </c>
      <c r="C96" s="81"/>
      <c r="D96" s="81"/>
      <c r="E96" s="81"/>
      <c r="F96" s="81"/>
      <c r="G96" s="81"/>
      <c r="H96" s="81"/>
      <c r="I96" s="81"/>
      <c r="J96" s="81"/>
    </row>
    <row r="97" spans="1:10" s="1" customFormat="1" x14ac:dyDescent="0.25">
      <c r="A97" s="10"/>
      <c r="B97" s="18"/>
      <c r="C97" s="18"/>
      <c r="D97" s="18"/>
      <c r="E97" s="18"/>
      <c r="F97" s="18"/>
      <c r="G97" s="18"/>
      <c r="H97" s="18"/>
      <c r="I97" s="18"/>
      <c r="J97" s="18"/>
    </row>
    <row r="98" spans="1:10" s="1" customFormat="1" x14ac:dyDescent="0.25">
      <c r="A98" s="80" t="s">
        <v>204</v>
      </c>
      <c r="B98" s="80"/>
      <c r="C98" s="80"/>
      <c r="D98" s="80"/>
      <c r="E98" s="80"/>
      <c r="F98" s="80"/>
      <c r="G98" s="80"/>
      <c r="H98" s="80"/>
      <c r="I98" s="80"/>
      <c r="J98" s="80"/>
    </row>
    <row r="99" spans="1:10" s="1" customFormat="1" ht="57.75" customHeight="1" x14ac:dyDescent="0.25">
      <c r="A99" s="10"/>
      <c r="B99" s="121"/>
      <c r="C99" s="122"/>
      <c r="D99" s="122"/>
      <c r="E99" s="122"/>
      <c r="F99" s="122"/>
      <c r="G99" s="122"/>
      <c r="H99" s="122"/>
      <c r="I99" s="122"/>
      <c r="J99" s="123"/>
    </row>
    <row r="100" spans="1:10" s="1" customFormat="1" ht="7.5" customHeight="1" x14ac:dyDescent="0.25">
      <c r="A100" s="10"/>
      <c r="B100" s="10"/>
      <c r="C100" s="10"/>
      <c r="D100" s="10"/>
      <c r="E100" s="10"/>
      <c r="F100" s="10"/>
      <c r="G100" s="10"/>
      <c r="H100" s="10"/>
      <c r="I100" s="10"/>
      <c r="J100" s="10"/>
    </row>
    <row r="101" spans="1:10" s="1" customFormat="1" x14ac:dyDescent="0.25">
      <c r="A101" s="10"/>
      <c r="B101" s="81" t="str">
        <f>IF(B99="","エラー！理由を記載してください。","")</f>
        <v>エラー！理由を記載してください。</v>
      </c>
      <c r="C101" s="81"/>
      <c r="D101" s="81"/>
      <c r="E101" s="81"/>
      <c r="F101" s="81"/>
      <c r="G101" s="81"/>
      <c r="H101" s="81"/>
      <c r="I101" s="81"/>
      <c r="J101" s="81"/>
    </row>
    <row r="102" spans="1:10" s="1" customFormat="1" x14ac:dyDescent="0.25">
      <c r="A102" s="10"/>
      <c r="B102" s="18"/>
      <c r="C102" s="18"/>
      <c r="D102" s="18"/>
      <c r="E102" s="18"/>
      <c r="F102" s="18"/>
      <c r="G102" s="18"/>
      <c r="H102" s="18"/>
      <c r="I102" s="18"/>
      <c r="J102" s="18"/>
    </row>
    <row r="103" spans="1:10" ht="30" customHeight="1" x14ac:dyDescent="0.4">
      <c r="A103" s="120" t="str">
        <f>"７　"&amp;IF(C29="小学校","特別の教育課程を編成する際の各教科等の授業時数を別紙１－１の教育課程表に入力してください。",IF(C29="中学校","特別の教育課程を編成する際の各教科等の授業時数を別紙１－２の教育課程表に入力してください。",IF(C29="義務教育学校","特別の教育課程を編成する際の各教科等の授業時数を別紙１－１及び別紙１－２の教育課程表に入力してください。",IF(C29="中等教育学校","前期課程について特別の教育課程を編成する際の各教科等の授業時数を別紙１－２の教育課程表に入力するとともに、後期課程について教育課程表を任意の様式で添付して提出してください。","特別の教育課程を編成した際の学校の教育課程表を任意の様式で添付して提出してください。"))))</f>
        <v>７　特別の教育課程を編成した際の学校の教育課程表を任意の様式で添付して提出してください。</v>
      </c>
      <c r="B103" s="120"/>
      <c r="C103" s="120"/>
      <c r="D103" s="120"/>
      <c r="E103" s="120"/>
      <c r="F103" s="120"/>
      <c r="G103" s="120"/>
      <c r="H103" s="120"/>
      <c r="I103" s="120"/>
      <c r="J103" s="120"/>
    </row>
    <row r="104" spans="1:10" x14ac:dyDescent="0.4">
      <c r="B104" s="93" t="str">
        <f>IF(OR(LEFT('別紙１－１　小学校、義務教育学校前期課程'!I9,3)="エラー",LEFT('別紙１－２　中学校、義務教育学校後期課程、中等教育学校前期課程'!F10,3)="エラー"),"別紙にエラーがありますので、確認してください。","")</f>
        <v/>
      </c>
      <c r="C104" s="93"/>
      <c r="D104" s="93"/>
      <c r="E104" s="93"/>
      <c r="F104" s="93"/>
      <c r="G104" s="93"/>
      <c r="H104" s="93"/>
      <c r="I104" s="93"/>
      <c r="J104" s="93"/>
    </row>
    <row r="105" spans="1:10" ht="14.25" customHeight="1" x14ac:dyDescent="0.4">
      <c r="H105" s="16"/>
      <c r="I105" s="16"/>
      <c r="J105" s="16"/>
    </row>
    <row r="106" spans="1:10" ht="13.5" customHeight="1" x14ac:dyDescent="0.4">
      <c r="A106" s="120" t="s">
        <v>205</v>
      </c>
      <c r="B106" s="120"/>
      <c r="C106" s="120"/>
      <c r="D106" s="120"/>
      <c r="E106" s="120"/>
      <c r="F106" s="120"/>
      <c r="G106" s="120"/>
      <c r="H106" s="120"/>
      <c r="I106" s="120"/>
      <c r="J106" s="120"/>
    </row>
    <row r="107" spans="1:10" x14ac:dyDescent="0.4">
      <c r="B107" s="93" t="str">
        <f>IF(COUNTBLANK('別紙２　学校一覧（新規）'!AT13:AT90)+COUNTBLANK('別紙２　学校一覧（新規）'!C8)+COUNTBLANK('別紙２　学校一覧（新規）'!F8)=80,"","エラー！別紙２にエラーがあります。")</f>
        <v>エラー！別紙２にエラーがあります。</v>
      </c>
      <c r="C107" s="93"/>
      <c r="D107" s="93"/>
      <c r="E107" s="93"/>
      <c r="F107" s="93"/>
      <c r="G107" s="93"/>
      <c r="H107" s="93"/>
      <c r="I107" s="93"/>
      <c r="J107" s="93"/>
    </row>
    <row r="108" spans="1:10" x14ac:dyDescent="0.4">
      <c r="B108" s="23"/>
      <c r="C108" s="23"/>
      <c r="D108" s="23"/>
      <c r="E108" s="23"/>
      <c r="F108" s="23"/>
      <c r="G108" s="23"/>
      <c r="H108" s="23"/>
      <c r="I108" s="23"/>
      <c r="J108" s="23"/>
    </row>
    <row r="109" spans="1:10" x14ac:dyDescent="0.4">
      <c r="A109" s="113" t="s">
        <v>206</v>
      </c>
      <c r="B109" s="113"/>
      <c r="C109" s="113"/>
      <c r="D109" s="113"/>
      <c r="E109" s="113"/>
      <c r="F109" s="113"/>
      <c r="G109" s="113"/>
      <c r="H109" s="113"/>
      <c r="I109" s="113"/>
      <c r="J109" s="113"/>
    </row>
    <row r="110" spans="1:10" x14ac:dyDescent="0.4">
      <c r="A110" s="97" t="s">
        <v>46</v>
      </c>
      <c r="B110" s="97"/>
      <c r="C110" s="97"/>
      <c r="D110" s="97"/>
      <c r="E110" s="97"/>
      <c r="F110" s="97"/>
      <c r="G110" s="97"/>
      <c r="H110" s="97"/>
      <c r="I110" s="97"/>
      <c r="J110" s="97"/>
    </row>
    <row r="111" spans="1:10" ht="30" customHeight="1" x14ac:dyDescent="0.4">
      <c r="B111" s="25" t="s">
        <v>23</v>
      </c>
      <c r="C111" s="26"/>
      <c r="D111" s="95" t="s">
        <v>65</v>
      </c>
      <c r="E111" s="95"/>
      <c r="F111" s="95"/>
      <c r="G111" s="95"/>
      <c r="H111" s="95"/>
      <c r="I111" s="95"/>
      <c r="J111" s="95"/>
    </row>
    <row r="112" spans="1:10" x14ac:dyDescent="0.4">
      <c r="A112" s="97" t="s">
        <v>40</v>
      </c>
      <c r="B112" s="97"/>
      <c r="C112" s="97"/>
      <c r="D112" s="97"/>
      <c r="E112" s="97"/>
      <c r="F112" s="97"/>
      <c r="G112" s="97"/>
      <c r="H112" s="97"/>
      <c r="I112" s="97"/>
      <c r="J112" s="97"/>
    </row>
    <row r="113" spans="1:10" ht="52.5" customHeight="1" x14ac:dyDescent="0.4">
      <c r="B113" s="25" t="s">
        <v>24</v>
      </c>
      <c r="C113" s="26"/>
      <c r="D113" s="94" t="str">
        <f>"特別の教育課程について、教育基本法（平成18年法律第120号）及び学校教育法（昭和22年法律第26号）に規定する各学校の教育の目標に関する規定等に照らして適切であることを、"&amp;E20&amp;"において確認済である。"</f>
        <v>特別の教育課程について、教育基本法（平成18年法律第120号）及び学校教育法（昭和22年法律第26号）に規定する各学校の教育の目標に関する規定等に照らして適切であることを、において確認済である。</v>
      </c>
      <c r="E113" s="94"/>
      <c r="F113" s="94"/>
      <c r="G113" s="94"/>
      <c r="H113" s="94"/>
      <c r="I113" s="94"/>
      <c r="J113" s="94"/>
    </row>
    <row r="114" spans="1:10" ht="30" customHeight="1" x14ac:dyDescent="0.4">
      <c r="B114" s="25" t="s">
        <v>25</v>
      </c>
      <c r="C114" s="26"/>
      <c r="D114" s="94" t="str">
        <f>"特別の教育課程において、学習指導要領において全ての児童生徒に履修させる内容として定められている事項が適切に取り扱われていることを、"&amp;E20&amp;"において確認済である。"</f>
        <v>特別の教育課程において、学習指導要領において全ての児童生徒に履修させる内容として定められている事項が適切に取り扱われていることを、において確認済である。</v>
      </c>
      <c r="E114" s="94"/>
      <c r="F114" s="94"/>
      <c r="G114" s="94"/>
      <c r="H114" s="94"/>
      <c r="I114" s="94"/>
      <c r="J114" s="94"/>
    </row>
    <row r="115" spans="1:10" ht="30" customHeight="1" x14ac:dyDescent="0.4">
      <c r="B115" s="25" t="s">
        <v>26</v>
      </c>
      <c r="C115" s="26"/>
      <c r="D115" s="94" t="str">
        <f>"特別の教育課程について、児童生徒の発達の段階並びに各教科等の特性に応じた内容の系統性及び体系性に配慮がなされていることを、"&amp;E20&amp;"において確認済である。"</f>
        <v>特別の教育課程について、児童生徒の発達の段階並びに各教科等の特性に応じた内容の系統性及び体系性に配慮がなされていることを、において確認済である。</v>
      </c>
      <c r="E115" s="94"/>
      <c r="F115" s="94"/>
      <c r="G115" s="94"/>
      <c r="H115" s="94"/>
      <c r="I115" s="94"/>
      <c r="J115" s="94"/>
    </row>
    <row r="116" spans="1:10" ht="30" customHeight="1" x14ac:dyDescent="0.4">
      <c r="B116" s="25" t="s">
        <v>27</v>
      </c>
      <c r="C116" s="26"/>
      <c r="D116" s="94" t="str">
        <f>"特別の教育課程について、保護者の経済的負担への配慮その他の義務教育における機会均等の観点からの適切な配慮がなされていることを、"&amp;E20&amp;"において確認済である。"</f>
        <v>特別の教育課程について、保護者の経済的負担への配慮その他の義務教育における機会均等の観点からの適切な配慮がなされていることを、において確認済である。</v>
      </c>
      <c r="E116" s="94"/>
      <c r="F116" s="94"/>
      <c r="G116" s="94"/>
      <c r="H116" s="94"/>
      <c r="I116" s="94"/>
      <c r="J116" s="94"/>
    </row>
    <row r="117" spans="1:10" ht="30" customHeight="1" x14ac:dyDescent="0.4">
      <c r="B117" s="25" t="s">
        <v>66</v>
      </c>
      <c r="C117" s="26"/>
      <c r="D117" s="103" t="str">
        <f>"特別の教育課程において、②～⑤までに記載するものの他、児童生徒の転出入に対する配慮等の教育上必要な配慮がなされていることを、"&amp;E20&amp;"において確認済である。"</f>
        <v>特別の教育課程において、②～⑤までに記載するものの他、児童生徒の転出入に対する配慮等の教育上必要な配慮がなされていることを、において確認済である。</v>
      </c>
      <c r="E117" s="104"/>
      <c r="F117" s="104"/>
      <c r="G117" s="104"/>
      <c r="H117" s="104"/>
      <c r="I117" s="104"/>
      <c r="J117" s="105"/>
    </row>
    <row r="118" spans="1:10" x14ac:dyDescent="0.4">
      <c r="A118" s="97" t="s">
        <v>31</v>
      </c>
      <c r="B118" s="97"/>
      <c r="C118" s="97"/>
      <c r="D118" s="97"/>
      <c r="E118" s="97"/>
      <c r="F118" s="97"/>
      <c r="G118" s="97"/>
      <c r="H118" s="97"/>
      <c r="I118" s="97"/>
      <c r="J118" s="97"/>
    </row>
    <row r="119" spans="1:10" ht="30" customHeight="1" x14ac:dyDescent="0.4">
      <c r="B119" s="25" t="s">
        <v>67</v>
      </c>
      <c r="C119" s="26"/>
      <c r="D119" s="94" t="str">
        <f>"教育課程特例校制度実施要項に記載の事項について、７の各学校及び"&amp;E20&amp;"において確認済である。"</f>
        <v>教育課程特例校制度実施要項に記載の事項について、７の各学校及びにおいて確認済である。</v>
      </c>
      <c r="E119" s="94"/>
      <c r="F119" s="94"/>
      <c r="G119" s="94"/>
      <c r="H119" s="94"/>
      <c r="I119" s="94"/>
      <c r="J119" s="94"/>
    </row>
    <row r="121" spans="1:10" x14ac:dyDescent="0.25">
      <c r="B121" s="84" t="str">
        <f>IF(OR(C111="",C113="",C114="",C115="",C116="",C117="",C119=""),"エラー！①～⑦の全てについて、要件を満たしていることを確認し、チェックを付してください。","")</f>
        <v>エラー！①～⑦の全てについて、要件を満たしていることを確認し、チェックを付してください。</v>
      </c>
      <c r="C121" s="84"/>
      <c r="D121" s="84"/>
      <c r="E121" s="84"/>
      <c r="F121" s="84"/>
      <c r="G121" s="84"/>
      <c r="H121" s="84"/>
      <c r="I121" s="84"/>
      <c r="J121" s="84"/>
    </row>
    <row r="122" spans="1:10" x14ac:dyDescent="0.25">
      <c r="B122" s="18"/>
      <c r="C122" s="18"/>
      <c r="D122" s="18"/>
      <c r="E122" s="18"/>
      <c r="F122" s="18"/>
      <c r="G122" s="18"/>
      <c r="H122" s="18"/>
      <c r="I122" s="18"/>
      <c r="J122" s="18"/>
    </row>
    <row r="123" spans="1:10" x14ac:dyDescent="0.4">
      <c r="A123" s="113" t="s">
        <v>207</v>
      </c>
      <c r="B123" s="113"/>
      <c r="C123" s="113"/>
      <c r="D123" s="113"/>
      <c r="E123" s="113"/>
      <c r="F123" s="113"/>
      <c r="G123" s="113"/>
      <c r="H123" s="113"/>
      <c r="I123" s="113"/>
      <c r="J123" s="113"/>
    </row>
    <row r="124" spans="1:10" ht="31.5" customHeight="1" x14ac:dyDescent="0.4">
      <c r="B124" s="25" t="s">
        <v>23</v>
      </c>
      <c r="C124" s="26"/>
      <c r="D124" s="103" t="s">
        <v>69</v>
      </c>
      <c r="E124" s="104"/>
      <c r="F124" s="104"/>
      <c r="G124" s="104"/>
      <c r="H124" s="104"/>
      <c r="I124" s="104"/>
      <c r="J124" s="105"/>
    </row>
    <row r="125" spans="1:10" ht="30.75" customHeight="1" x14ac:dyDescent="0.4">
      <c r="B125" s="25" t="s">
        <v>74</v>
      </c>
      <c r="C125" s="26"/>
      <c r="D125" s="103" t="s">
        <v>75</v>
      </c>
      <c r="E125" s="104"/>
      <c r="F125" s="104"/>
      <c r="G125" s="104"/>
      <c r="H125" s="104"/>
      <c r="I125" s="104"/>
      <c r="J125" s="105"/>
    </row>
    <row r="126" spans="1:10" ht="45" customHeight="1" x14ac:dyDescent="0.4">
      <c r="B126" s="113" t="s">
        <v>25</v>
      </c>
      <c r="C126" s="115"/>
      <c r="D126" s="96" t="s">
        <v>70</v>
      </c>
      <c r="E126" s="96"/>
      <c r="F126" s="96"/>
      <c r="G126" s="96"/>
      <c r="H126" s="96"/>
      <c r="I126" s="96"/>
      <c r="J126" s="96"/>
    </row>
    <row r="127" spans="1:10" x14ac:dyDescent="0.4">
      <c r="B127" s="113"/>
      <c r="C127" s="115"/>
      <c r="D127" s="114" t="str">
        <f>"【"&amp;TEXT(IF(MONTH(J5)&lt;4,J5,J5+365),"ggge")&amp;"年4月30日までに公表し、"&amp;TEXT(IF(MONTH(J5)&lt;4,J5,J5+365),"ggge")&amp;"年5月31日までに文部科学省に報告すること。】"</f>
        <v>【明治33年4月30日までに公表し、明治33年5月31日までに文部科学省に報告すること。】</v>
      </c>
      <c r="E127" s="114"/>
      <c r="F127" s="114"/>
      <c r="G127" s="114"/>
      <c r="H127" s="114"/>
      <c r="I127" s="114"/>
      <c r="J127" s="114"/>
    </row>
    <row r="128" spans="1:10" ht="44.25" customHeight="1" x14ac:dyDescent="0.4">
      <c r="B128" s="24" t="s">
        <v>26</v>
      </c>
      <c r="C128" s="27"/>
      <c r="D128" s="94" t="str">
        <f>E20&amp;"は、教育課程特例校における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f>
        <v>は、教育課程特例校における特別の教育課程の実施状況を把握・検証し、毎年度、その結果を、当該管理機関等のウェブサイト（当該機関のウェブサイトが存在しない又は一時的に利用できないなどの特段の事情がある場合は、地域に広く公表することのできるその他の媒体）において公表するとともに、文部科学省に報告する予定である。</v>
      </c>
      <c r="E128" s="94"/>
      <c r="F128" s="94"/>
      <c r="G128" s="94"/>
      <c r="H128" s="94"/>
      <c r="I128" s="94"/>
      <c r="J128" s="94"/>
    </row>
    <row r="129" spans="1:10" ht="13.5" customHeight="1" x14ac:dyDescent="0.4">
      <c r="D129" s="17"/>
      <c r="E129" s="17"/>
      <c r="F129" s="17"/>
      <c r="G129" s="17"/>
      <c r="H129" s="17"/>
      <c r="I129" s="17"/>
      <c r="J129" s="17"/>
    </row>
    <row r="130" spans="1:10" ht="13.5" customHeight="1" x14ac:dyDescent="0.25">
      <c r="B130" s="84" t="str">
        <f>IF(OR(C124="",C125="",C126="",C128=""),"エラー！①～④の全てについて確認し、チェックを付してください。","")</f>
        <v>エラー！①～④の全てについて確認し、チェックを付してください。</v>
      </c>
      <c r="C130" s="84"/>
      <c r="D130" s="84"/>
      <c r="E130" s="84"/>
      <c r="F130" s="84"/>
      <c r="G130" s="84"/>
      <c r="H130" s="84"/>
      <c r="I130" s="84"/>
      <c r="J130" s="84"/>
    </row>
    <row r="131" spans="1:10" ht="13.5" customHeight="1" x14ac:dyDescent="0.4">
      <c r="D131" s="17"/>
      <c r="E131" s="17"/>
      <c r="F131" s="17"/>
      <c r="G131" s="17"/>
      <c r="H131" s="17"/>
      <c r="I131" s="17"/>
      <c r="J131" s="17"/>
    </row>
    <row r="132" spans="1:10" s="1" customFormat="1" ht="23.25" customHeight="1" x14ac:dyDescent="0.15">
      <c r="A132" s="97" t="s">
        <v>28</v>
      </c>
      <c r="B132" s="97"/>
      <c r="C132" s="97"/>
      <c r="D132" s="97"/>
      <c r="E132" s="97"/>
      <c r="F132" s="97"/>
      <c r="G132" s="97"/>
      <c r="H132" s="97"/>
      <c r="I132" s="97"/>
      <c r="J132" s="97"/>
    </row>
    <row r="133" spans="1:10" s="1" customFormat="1" x14ac:dyDescent="0.25">
      <c r="A133" s="80" t="s">
        <v>29</v>
      </c>
      <c r="B133" s="80"/>
      <c r="C133" s="80"/>
      <c r="D133" s="80"/>
      <c r="E133" s="80"/>
      <c r="F133" s="80"/>
      <c r="G133" s="80"/>
      <c r="H133" s="80"/>
      <c r="I133" s="80"/>
      <c r="J133" s="80"/>
    </row>
    <row r="134" spans="1:10" s="1" customFormat="1" ht="7.5" customHeight="1" x14ac:dyDescent="0.25">
      <c r="A134" s="10"/>
      <c r="B134" s="10"/>
      <c r="C134" s="10"/>
      <c r="D134" s="10"/>
      <c r="E134" s="10"/>
      <c r="F134" s="10"/>
      <c r="G134" s="10"/>
      <c r="H134" s="10"/>
      <c r="I134" s="10"/>
      <c r="J134" s="10"/>
    </row>
    <row r="135" spans="1:10" s="1" customFormat="1" ht="29.25" customHeight="1" x14ac:dyDescent="0.25">
      <c r="A135" s="21"/>
      <c r="B135" s="95" t="s">
        <v>41</v>
      </c>
      <c r="C135" s="95"/>
      <c r="D135" s="95"/>
      <c r="E135" s="95"/>
      <c r="F135" s="98" t="str">
        <f>IF(E20="","",E20)</f>
        <v/>
      </c>
      <c r="G135" s="98"/>
      <c r="H135" s="98"/>
      <c r="I135" s="98"/>
      <c r="J135" s="99"/>
    </row>
    <row r="136" spans="1:10" s="1" customFormat="1" ht="13.5" customHeight="1" x14ac:dyDescent="0.25">
      <c r="A136" s="21"/>
      <c r="B136" s="94" t="s">
        <v>192</v>
      </c>
      <c r="C136" s="95"/>
      <c r="D136" s="95"/>
      <c r="E136" s="95"/>
      <c r="F136" s="111"/>
      <c r="G136" s="111"/>
      <c r="H136" s="111"/>
      <c r="I136" s="111"/>
      <c r="J136" s="112"/>
    </row>
    <row r="137" spans="1:10" s="1" customFormat="1" ht="30" customHeight="1" x14ac:dyDescent="0.25">
      <c r="A137" s="21"/>
      <c r="B137" s="95"/>
      <c r="C137" s="95"/>
      <c r="D137" s="95"/>
      <c r="E137" s="95"/>
      <c r="F137" s="91"/>
      <c r="G137" s="91"/>
      <c r="H137" s="91"/>
      <c r="I137" s="91"/>
      <c r="J137" s="92"/>
    </row>
    <row r="138" spans="1:10" s="1" customFormat="1" ht="30" customHeight="1" x14ac:dyDescent="0.25">
      <c r="A138" s="21"/>
      <c r="B138" s="95" t="s">
        <v>42</v>
      </c>
      <c r="C138" s="95"/>
      <c r="D138" s="95"/>
      <c r="E138" s="95"/>
      <c r="F138" s="108"/>
      <c r="G138" s="108"/>
      <c r="H138" s="108"/>
      <c r="I138" s="108"/>
      <c r="J138" s="109"/>
    </row>
    <row r="139" spans="1:10" s="1" customFormat="1" ht="22.5" customHeight="1" x14ac:dyDescent="0.25">
      <c r="A139" s="21"/>
      <c r="B139" s="95" t="s">
        <v>43</v>
      </c>
      <c r="C139" s="95"/>
      <c r="D139" s="95"/>
      <c r="E139" s="95"/>
      <c r="F139" s="116"/>
      <c r="G139" s="116"/>
      <c r="H139" s="116"/>
      <c r="I139" s="116"/>
      <c r="J139" s="117"/>
    </row>
    <row r="140" spans="1:10" s="1" customFormat="1" ht="60" customHeight="1" x14ac:dyDescent="0.25">
      <c r="A140" s="21"/>
      <c r="B140" s="95"/>
      <c r="C140" s="95"/>
      <c r="D140" s="95"/>
      <c r="E140" s="95"/>
      <c r="F140" s="106"/>
      <c r="G140" s="106"/>
      <c r="H140" s="106"/>
      <c r="I140" s="106"/>
      <c r="J140" s="107"/>
    </row>
    <row r="141" spans="1:10" s="1" customFormat="1" ht="30" customHeight="1" x14ac:dyDescent="0.25">
      <c r="A141" s="21"/>
      <c r="B141" s="95" t="s">
        <v>44</v>
      </c>
      <c r="C141" s="95"/>
      <c r="D141" s="95"/>
      <c r="E141" s="95"/>
      <c r="F141" s="108"/>
      <c r="G141" s="108"/>
      <c r="H141" s="108"/>
      <c r="I141" s="108"/>
      <c r="J141" s="109"/>
    </row>
    <row r="142" spans="1:10" s="1" customFormat="1" ht="30" customHeight="1" x14ac:dyDescent="0.25">
      <c r="A142" s="21"/>
      <c r="B142" s="95" t="s">
        <v>45</v>
      </c>
      <c r="C142" s="95"/>
      <c r="D142" s="95"/>
      <c r="E142" s="95"/>
      <c r="F142" s="108"/>
      <c r="G142" s="108"/>
      <c r="H142" s="108"/>
      <c r="I142" s="108"/>
      <c r="J142" s="109"/>
    </row>
    <row r="143" spans="1:10" s="1" customFormat="1" x14ac:dyDescent="0.25">
      <c r="A143" s="21"/>
      <c r="B143" s="21"/>
      <c r="C143" s="21"/>
      <c r="D143" s="21"/>
      <c r="E143" s="21"/>
      <c r="F143" s="21"/>
      <c r="G143" s="21"/>
      <c r="H143" s="21"/>
      <c r="I143" s="21"/>
      <c r="J143" s="21"/>
    </row>
    <row r="144" spans="1:10" s="1" customFormat="1" x14ac:dyDescent="0.25">
      <c r="A144" s="82" t="s">
        <v>197</v>
      </c>
      <c r="B144" s="82"/>
      <c r="C144" s="82"/>
      <c r="D144" s="82"/>
      <c r="E144" s="82"/>
      <c r="F144" s="82"/>
      <c r="G144" s="82"/>
      <c r="H144" s="82"/>
      <c r="I144" s="82"/>
      <c r="J144" s="82"/>
    </row>
    <row r="145" spans="1:10" s="1" customFormat="1" ht="7.5" customHeight="1" x14ac:dyDescent="0.25">
      <c r="A145" s="21"/>
      <c r="B145" s="21"/>
      <c r="C145" s="21"/>
      <c r="D145" s="21"/>
      <c r="E145" s="21"/>
      <c r="F145" s="21"/>
      <c r="G145" s="21"/>
      <c r="H145" s="21"/>
      <c r="I145" s="21"/>
      <c r="J145" s="21"/>
    </row>
    <row r="146" spans="1:10" s="1" customFormat="1" ht="29.25" customHeight="1" x14ac:dyDescent="0.25">
      <c r="A146" s="21"/>
      <c r="B146" s="94" t="s">
        <v>180</v>
      </c>
      <c r="C146" s="94"/>
      <c r="D146" s="94"/>
      <c r="E146" s="94"/>
      <c r="F146" s="110" t="str">
        <f>IF(E22="",IF(E23="","",E23),E22)</f>
        <v/>
      </c>
      <c r="G146" s="98"/>
      <c r="H146" s="98"/>
      <c r="I146" s="98"/>
      <c r="J146" s="99"/>
    </row>
    <row r="147" spans="1:10" s="1" customFormat="1" ht="13.5" customHeight="1" x14ac:dyDescent="0.25">
      <c r="A147" s="21"/>
      <c r="B147" s="94" t="str">
        <f>IF(B$146="","","(ふりがな)
担当者氏名")</f>
        <v>(ふりがな)
担当者氏名</v>
      </c>
      <c r="C147" s="94"/>
      <c r="D147" s="94"/>
      <c r="E147" s="94"/>
      <c r="F147" s="126"/>
      <c r="G147" s="127"/>
      <c r="H147" s="127"/>
      <c r="I147" s="127"/>
      <c r="J147" s="128"/>
    </row>
    <row r="148" spans="1:10" s="1" customFormat="1" ht="30" customHeight="1" x14ac:dyDescent="0.25">
      <c r="A148" s="21"/>
      <c r="B148" s="94"/>
      <c r="C148" s="94"/>
      <c r="D148" s="94"/>
      <c r="E148" s="94"/>
      <c r="F148" s="129"/>
      <c r="G148" s="130"/>
      <c r="H148" s="130"/>
      <c r="I148" s="130"/>
      <c r="J148" s="131"/>
    </row>
    <row r="149" spans="1:10" s="1" customFormat="1" ht="30" customHeight="1" x14ac:dyDescent="0.25">
      <c r="A149" s="21"/>
      <c r="B149" s="95" t="str">
        <f>IF(B$146="","","所属・職名")</f>
        <v>所属・職名</v>
      </c>
      <c r="C149" s="95"/>
      <c r="D149" s="95"/>
      <c r="E149" s="95"/>
      <c r="F149" s="132"/>
      <c r="G149" s="108"/>
      <c r="H149" s="108"/>
      <c r="I149" s="108"/>
      <c r="J149" s="109"/>
    </row>
    <row r="150" spans="1:10" s="1" customFormat="1" ht="23.25" customHeight="1" x14ac:dyDescent="0.25">
      <c r="A150" s="21"/>
      <c r="B150" s="94" t="str">
        <f>IF(B$146="","","住所（上段は郵便番号）")</f>
        <v>住所（上段は郵便番号）</v>
      </c>
      <c r="C150" s="94"/>
      <c r="D150" s="94"/>
      <c r="E150" s="94"/>
      <c r="F150" s="133"/>
      <c r="G150" s="134"/>
      <c r="H150" s="134"/>
      <c r="I150" s="134"/>
      <c r="J150" s="135"/>
    </row>
    <row r="151" spans="1:10" s="1" customFormat="1" ht="60" customHeight="1" x14ac:dyDescent="0.25">
      <c r="A151" s="21"/>
      <c r="B151" s="94"/>
      <c r="C151" s="94"/>
      <c r="D151" s="94"/>
      <c r="E151" s="94"/>
      <c r="F151" s="136"/>
      <c r="G151" s="106"/>
      <c r="H151" s="106"/>
      <c r="I151" s="106"/>
      <c r="J151" s="107"/>
    </row>
    <row r="152" spans="1:10" s="1" customFormat="1" ht="30" customHeight="1" x14ac:dyDescent="0.25">
      <c r="A152" s="21"/>
      <c r="B152" s="95" t="str">
        <f>IF(B$146="","","電話番号")</f>
        <v>電話番号</v>
      </c>
      <c r="C152" s="95"/>
      <c r="D152" s="95"/>
      <c r="E152" s="95"/>
      <c r="F152" s="132"/>
      <c r="G152" s="108"/>
      <c r="H152" s="108"/>
      <c r="I152" s="108"/>
      <c r="J152" s="109"/>
    </row>
    <row r="153" spans="1:10" s="1" customFormat="1" ht="30" customHeight="1" x14ac:dyDescent="0.25">
      <c r="A153" s="21"/>
      <c r="B153" s="95" t="str">
        <f>IF(B$146="","","メールアドレス")</f>
        <v>メールアドレス</v>
      </c>
      <c r="C153" s="95"/>
      <c r="D153" s="95"/>
      <c r="E153" s="95"/>
      <c r="F153" s="132"/>
      <c r="G153" s="108"/>
      <c r="H153" s="108"/>
      <c r="I153" s="108"/>
      <c r="J153" s="109"/>
    </row>
    <row r="155" spans="1:10" x14ac:dyDescent="0.25">
      <c r="B155" s="84" t="str">
        <f>IF(B146="",IF(COUNTBLANK(F136:F142)=0,"","エラー！入力されていない箇所があります。"),IF(COUNTBLANK(F136:F142)+COUNTBLANK(F147:F153)=0,"","エラー！入力されていない箇所があります。"))</f>
        <v>エラー！入力されていない箇所があります。</v>
      </c>
      <c r="C155" s="84"/>
      <c r="D155" s="84"/>
      <c r="E155" s="84"/>
      <c r="F155" s="84"/>
      <c r="G155" s="84"/>
      <c r="H155" s="84"/>
      <c r="I155" s="84"/>
      <c r="J155" s="84"/>
    </row>
    <row r="157" spans="1:10" x14ac:dyDescent="0.4">
      <c r="A157" s="113" t="s">
        <v>32</v>
      </c>
      <c r="B157" s="113"/>
      <c r="C157" s="113"/>
      <c r="D157" s="113"/>
      <c r="E157" s="113"/>
      <c r="F157" s="113"/>
      <c r="G157" s="113"/>
      <c r="H157" s="113"/>
      <c r="I157" s="113"/>
      <c r="J157" s="113"/>
    </row>
    <row r="158" spans="1:10" x14ac:dyDescent="0.25">
      <c r="B158" s="84" t="str">
        <f>IF(AND(OR(B25="",B25="正式名称で入力されているか再確認してください。問題がなければ、本コメントは無視して構いません。"),B10="",B31="",B43="",B94="",B95="",B96="",B101="",B104="",B107="",B121="",B130="",B155=""),"エラーはありません。内容に問題ないことを確認の上、文部科学省に御提出ください。","エラーがありますので、もう一度エラー箇所を確認してください。")</f>
        <v>エラーがありますので、もう一度エラー箇所を確認してください。</v>
      </c>
      <c r="C158" s="84"/>
      <c r="D158" s="84"/>
      <c r="E158" s="84"/>
      <c r="F158" s="84"/>
      <c r="G158" s="84"/>
      <c r="H158" s="84"/>
      <c r="I158" s="84"/>
      <c r="J158" s="84"/>
    </row>
    <row r="159" spans="1:10" x14ac:dyDescent="0.4">
      <c r="B159" s="125" t="str">
        <f>IF(OR(C29="高等学校",C29="中等教育学校",C29="特別支援学校"),"※本申請書と併せて、教育課程表も任意の様式で提出してください。","")</f>
        <v/>
      </c>
      <c r="C159" s="125"/>
      <c r="D159" s="125"/>
      <c r="E159" s="125"/>
      <c r="F159" s="125"/>
      <c r="G159" s="125"/>
      <c r="H159" s="125"/>
      <c r="I159" s="125"/>
      <c r="J159" s="125"/>
    </row>
    <row r="160" spans="1:10" x14ac:dyDescent="0.4">
      <c r="B160" s="125" t="str">
        <f>IF(B90="✔","※必要に応じて、本申請書と併せて、特別の教育課程の内容について補足する資料も提出してください。","")</f>
        <v/>
      </c>
      <c r="C160" s="125"/>
      <c r="D160" s="125"/>
      <c r="E160" s="125"/>
      <c r="F160" s="125"/>
      <c r="G160" s="125"/>
      <c r="H160" s="125"/>
      <c r="I160" s="125"/>
      <c r="J160" s="125"/>
    </row>
  </sheetData>
  <sheetProtection formatRows="0"/>
  <protectedRanges>
    <protectedRange sqref="J5 J7:J8 E17 E19:I20 E22:I23 C29 B41 B46 D48 D70 B72 C75:C86 F75:F85 I75 D88 B90 D92 B99 C111 C113:C117 C119 C124:C128 F136:J142 F147:J153 B50 I53:I54 F53:F66 C53:C66 E34:I35" name="範囲1"/>
  </protectedRanges>
  <mergeCells count="105">
    <mergeCell ref="B159:J159"/>
    <mergeCell ref="B160:J160"/>
    <mergeCell ref="B153:E153"/>
    <mergeCell ref="A144:J144"/>
    <mergeCell ref="A157:J157"/>
    <mergeCell ref="F147:J147"/>
    <mergeCell ref="F148:J148"/>
    <mergeCell ref="F153:J153"/>
    <mergeCell ref="F149:J149"/>
    <mergeCell ref="F150:J150"/>
    <mergeCell ref="F151:J151"/>
    <mergeCell ref="F152:J152"/>
    <mergeCell ref="B155:J155"/>
    <mergeCell ref="B146:E146"/>
    <mergeCell ref="B147:E148"/>
    <mergeCell ref="B149:E149"/>
    <mergeCell ref="B23:D23"/>
    <mergeCell ref="B135:E135"/>
    <mergeCell ref="A123:J123"/>
    <mergeCell ref="A118:J118"/>
    <mergeCell ref="A112:J112"/>
    <mergeCell ref="A110:J110"/>
    <mergeCell ref="A27:J27"/>
    <mergeCell ref="A103:J103"/>
    <mergeCell ref="A106:J106"/>
    <mergeCell ref="B130:J130"/>
    <mergeCell ref="D114:J114"/>
    <mergeCell ref="B31:J31"/>
    <mergeCell ref="A98:J98"/>
    <mergeCell ref="B99:J99"/>
    <mergeCell ref="D88:J88"/>
    <mergeCell ref="B101:J101"/>
    <mergeCell ref="B150:E151"/>
    <mergeCell ref="F146:J146"/>
    <mergeCell ref="F136:J136"/>
    <mergeCell ref="A109:J109"/>
    <mergeCell ref="D127:J127"/>
    <mergeCell ref="C126:C127"/>
    <mergeCell ref="B126:B127"/>
    <mergeCell ref="B136:E137"/>
    <mergeCell ref="B138:E138"/>
    <mergeCell ref="B139:E140"/>
    <mergeCell ref="B141:E141"/>
    <mergeCell ref="F142:J142"/>
    <mergeCell ref="F139:J139"/>
    <mergeCell ref="D125:J125"/>
    <mergeCell ref="D128:J128"/>
    <mergeCell ref="B104:J104"/>
    <mergeCell ref="D124:J124"/>
    <mergeCell ref="D117:J117"/>
    <mergeCell ref="B158:J158"/>
    <mergeCell ref="B142:E142"/>
    <mergeCell ref="F140:J140"/>
    <mergeCell ref="F138:J138"/>
    <mergeCell ref="B152:E152"/>
    <mergeCell ref="F141:J141"/>
    <mergeCell ref="F137:J137"/>
    <mergeCell ref="B121:J121"/>
    <mergeCell ref="B107:J107"/>
    <mergeCell ref="D116:J116"/>
    <mergeCell ref="D111:J111"/>
    <mergeCell ref="D119:J119"/>
    <mergeCell ref="D126:J126"/>
    <mergeCell ref="A133:J133"/>
    <mergeCell ref="A132:J132"/>
    <mergeCell ref="D113:J113"/>
    <mergeCell ref="F135:J135"/>
    <mergeCell ref="D115:J115"/>
    <mergeCell ref="A39:J39"/>
    <mergeCell ref="B94:J94"/>
    <mergeCell ref="B95:J95"/>
    <mergeCell ref="B96:J96"/>
    <mergeCell ref="B43:J43"/>
    <mergeCell ref="A45:J45"/>
    <mergeCell ref="D48:J48"/>
    <mergeCell ref="D70:J70"/>
    <mergeCell ref="I75:J86"/>
    <mergeCell ref="I87:J87"/>
    <mergeCell ref="D92:J92"/>
    <mergeCell ref="I53:J66"/>
    <mergeCell ref="I67:J67"/>
    <mergeCell ref="B37:J37"/>
    <mergeCell ref="A33:J33"/>
    <mergeCell ref="C35:D35"/>
    <mergeCell ref="E35:I35"/>
    <mergeCell ref="E34:I34"/>
    <mergeCell ref="A3:J3"/>
    <mergeCell ref="A13:J13"/>
    <mergeCell ref="E5:I5"/>
    <mergeCell ref="E8:I8"/>
    <mergeCell ref="A11:J11"/>
    <mergeCell ref="A6:J6"/>
    <mergeCell ref="E7:I7"/>
    <mergeCell ref="A15:J15"/>
    <mergeCell ref="B10:J10"/>
    <mergeCell ref="B22:D22"/>
    <mergeCell ref="E22:I22"/>
    <mergeCell ref="E20:I20"/>
    <mergeCell ref="B17:D17"/>
    <mergeCell ref="E17:I17"/>
    <mergeCell ref="E19:I19"/>
    <mergeCell ref="B19:D20"/>
    <mergeCell ref="B25:J25"/>
    <mergeCell ref="C29:G29"/>
    <mergeCell ref="E23:I23"/>
  </mergeCells>
  <phoneticPr fontId="1"/>
  <conditionalFormatting sqref="B10 B25 B31:B32 B34:B35 B43 B94:B96 B101 B104 B107 B121 B130 B155">
    <cfRule type="notContainsBlanks" dxfId="27" priority="12">
      <formula>LEN(TRIM(B10))&gt;0</formula>
    </cfRule>
  </conditionalFormatting>
  <conditionalFormatting sqref="B146:J153">
    <cfRule type="expression" dxfId="26" priority="144">
      <formula>$B$146=""</formula>
    </cfRule>
  </conditionalFormatting>
  <conditionalFormatting sqref="B158:J158">
    <cfRule type="containsText" dxfId="25" priority="10" operator="containsText" text="エラーがあります">
      <formula>NOT(ISERROR(SEARCH("エラーがあります",B158)))</formula>
    </cfRule>
    <cfRule type="containsText" dxfId="24" priority="14" operator="containsText" text="エラーはありません。">
      <formula>NOT(ISERROR(SEARCH("エラーはありません。",B158)))</formula>
    </cfRule>
  </conditionalFormatting>
  <conditionalFormatting sqref="D48:J48 D70:J70">
    <cfRule type="expression" dxfId="23" priority="8">
      <formula>$B$46="✔"</formula>
    </cfRule>
  </conditionalFormatting>
  <conditionalFormatting sqref="D88:J88">
    <cfRule type="expression" dxfId="22" priority="4">
      <formula>$C$87&lt;&gt;""</formula>
    </cfRule>
  </conditionalFormatting>
  <conditionalFormatting sqref="D92:J92">
    <cfRule type="expression" dxfId="21" priority="6">
      <formula>$B$90="✔"</formula>
    </cfRule>
  </conditionalFormatting>
  <conditionalFormatting sqref="E22:I23">
    <cfRule type="expression" dxfId="20" priority="7">
      <formula>B22&lt;&gt;""</formula>
    </cfRule>
  </conditionalFormatting>
  <conditionalFormatting sqref="F53:F64 C53:C66">
    <cfRule type="expression" dxfId="19" priority="1">
      <formula>D53&lt;&gt;""</formula>
    </cfRule>
  </conditionalFormatting>
  <conditionalFormatting sqref="F75:F85 C75:C86">
    <cfRule type="expression" dxfId="18" priority="5">
      <formula>D75&lt;&gt;""</formula>
    </cfRule>
  </conditionalFormatting>
  <conditionalFormatting sqref="I53:J66">
    <cfRule type="expression" dxfId="17" priority="2">
      <formula>$I$52&lt;&gt;""</formula>
    </cfRule>
  </conditionalFormatting>
  <conditionalFormatting sqref="I75:J86">
    <cfRule type="expression" dxfId="16" priority="9">
      <formula>$I$74&lt;&gt;""</formula>
    </cfRule>
  </conditionalFormatting>
  <dataValidations count="7">
    <dataValidation type="list" allowBlank="1" showInputMessage="1" showErrorMessage="1" sqref="C119 C131 C111 C113:C117 C128:C129 C124:C126" xr:uid="{00000000-0002-0000-0000-000000000000}">
      <formula1>" ,✔"</formula1>
    </dataValidation>
    <dataValidation type="list" allowBlank="1" showInputMessage="1" showErrorMessage="1" sqref="E17:I17" xr:uid="{00000000-0002-0000-0000-000001000000}">
      <formula1>"公立,国立,私立（学校法人立）,私立（学校設置会社立）"</formula1>
    </dataValidation>
    <dataValidation type="list" allowBlank="1" showInputMessage="1" showErrorMessage="1" sqref="F75:F85 B46 B72 B90 C75:C86 B41 F53:F64 C53:C66" xr:uid="{00000000-0002-0000-0000-000002000000}">
      <formula1>"✔"</formula1>
    </dataValidation>
    <dataValidation type="date" operator="greaterThanOrEqual" allowBlank="1" showInputMessage="1" showErrorMessage="1" sqref="J5" xr:uid="{00000000-0002-0000-0000-000004000000}">
      <formula1>44197</formula1>
    </dataValidation>
    <dataValidation type="list" allowBlank="1" showInputMessage="1" showErrorMessage="1" sqref="C29:G29" xr:uid="{00000000-0002-0000-0000-000005000000}">
      <formula1>"小学校,中学校,義務教育学校,高等学校,中等教育学校,特別支援学校"</formula1>
    </dataValidation>
    <dataValidation imeMode="disabled" allowBlank="1" showInputMessage="1" showErrorMessage="1" sqref="F141:J142 F150:J150 F152:J153 F139:J139" xr:uid="{00000000-0002-0000-0000-000006000000}"/>
    <dataValidation imeMode="hiragana" allowBlank="1" showInputMessage="1" showErrorMessage="1" sqref="F136:J136 F147:J147" xr:uid="{00000000-0002-0000-0000-000007000000}"/>
  </dataValidations>
  <pageMargins left="0.7" right="0.7" top="0.75" bottom="0.75" header="0.3" footer="0.3"/>
  <pageSetup paperSize="9" scale="57" fitToHeight="0" orientation="portrait" r:id="rId1"/>
  <rowBreaks count="2" manualBreakCount="2">
    <brk id="69" max="9" man="1"/>
    <brk id="131"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都道府県・指定都市名!$A$2:$A$68</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8"/>
  <sheetViews>
    <sheetView showGridLines="0" view="pageBreakPreview" zoomScale="60" zoomScaleNormal="100" workbookViewId="0">
      <selection activeCell="I55" sqref="I55"/>
    </sheetView>
  </sheetViews>
  <sheetFormatPr defaultRowHeight="18.75" x14ac:dyDescent="0.4"/>
  <cols>
    <col min="1" max="1" width="18.375" style="22" bestFit="1" customWidth="1"/>
    <col min="2" max="7" width="8.75" style="22"/>
    <col min="8" max="8" width="9" style="22" customWidth="1"/>
    <col min="9" max="9" width="60.75" style="22" customWidth="1"/>
  </cols>
  <sheetData>
    <row r="1" spans="1:9" ht="30" customHeight="1" x14ac:dyDescent="0.4">
      <c r="A1" s="149" t="s">
        <v>51</v>
      </c>
      <c r="B1" s="149"/>
      <c r="C1" s="149"/>
      <c r="D1" s="149"/>
      <c r="E1" s="149"/>
      <c r="F1" s="149"/>
      <c r="G1" s="149"/>
      <c r="H1" s="149"/>
      <c r="I1" s="149"/>
    </row>
    <row r="2" spans="1:9" ht="30" customHeight="1" x14ac:dyDescent="0.4">
      <c r="A2" s="113" t="str">
        <f>IF(OR('【様式１】教育課程特例校指定申請書（新規）'!C29="小学校",'【様式１】教育課程特例校指定申請書（新規）'!C29="義務教育学校"),"授業時数を変更する教科等について、黄色背景セルの値を修正してください。","本様式には記載不要です。")</f>
        <v>本様式には記載不要です。</v>
      </c>
      <c r="B2" s="113"/>
      <c r="C2" s="113"/>
      <c r="D2" s="113"/>
      <c r="E2" s="113"/>
      <c r="F2" s="113"/>
      <c r="G2" s="113"/>
      <c r="H2" s="113"/>
      <c r="I2" s="113"/>
    </row>
    <row r="3" spans="1:9" s="2" customFormat="1" ht="15.75" thickBot="1" x14ac:dyDescent="0.45">
      <c r="A3" s="150" t="s">
        <v>54</v>
      </c>
      <c r="B3" s="151"/>
      <c r="C3" s="36" t="s">
        <v>17</v>
      </c>
      <c r="D3" s="36" t="s">
        <v>18</v>
      </c>
      <c r="E3" s="36" t="s">
        <v>19</v>
      </c>
      <c r="F3" s="36" t="s">
        <v>20</v>
      </c>
      <c r="G3" s="36" t="s">
        <v>21</v>
      </c>
      <c r="H3" s="36" t="s">
        <v>22</v>
      </c>
      <c r="I3" s="28"/>
    </row>
    <row r="4" spans="1:9" s="2" customFormat="1" ht="13.5" customHeight="1" thickTop="1" x14ac:dyDescent="0.4">
      <c r="A4" s="152" t="s">
        <v>10</v>
      </c>
      <c r="B4" s="153"/>
      <c r="C4" s="37">
        <f t="shared" ref="C4:H4" si="0">SUM(C7,C10,C13,C16,C19,C22,C25,C28,C31,C34,C37,C40,C43,C46,C49:C68)</f>
        <v>850</v>
      </c>
      <c r="D4" s="37">
        <f t="shared" si="0"/>
        <v>910</v>
      </c>
      <c r="E4" s="37">
        <f t="shared" si="0"/>
        <v>980</v>
      </c>
      <c r="F4" s="37">
        <f t="shared" si="0"/>
        <v>1015</v>
      </c>
      <c r="G4" s="37">
        <f t="shared" si="0"/>
        <v>1015</v>
      </c>
      <c r="H4" s="38">
        <f t="shared" si="0"/>
        <v>1015</v>
      </c>
      <c r="I4" s="28" t="s">
        <v>73</v>
      </c>
    </row>
    <row r="5" spans="1:9" s="2" customFormat="1" ht="15" x14ac:dyDescent="0.4">
      <c r="A5" s="154"/>
      <c r="B5" s="155"/>
      <c r="C5" s="39">
        <v>850</v>
      </c>
      <c r="D5" s="39">
        <v>910</v>
      </c>
      <c r="E5" s="39">
        <v>980</v>
      </c>
      <c r="F5" s="39">
        <v>1015</v>
      </c>
      <c r="G5" s="39">
        <v>1015</v>
      </c>
      <c r="H5" s="40">
        <v>1015</v>
      </c>
      <c r="I5" s="28" t="s">
        <v>72</v>
      </c>
    </row>
    <row r="6" spans="1:9" s="2" customFormat="1" ht="15.75" thickBot="1" x14ac:dyDescent="0.45">
      <c r="A6" s="156"/>
      <c r="B6" s="157"/>
      <c r="C6" s="41">
        <f t="shared" ref="C6:H6" si="1">C4-C5</f>
        <v>0</v>
      </c>
      <c r="D6" s="41">
        <f t="shared" si="1"/>
        <v>0</v>
      </c>
      <c r="E6" s="41">
        <f t="shared" si="1"/>
        <v>0</v>
      </c>
      <c r="F6" s="41">
        <f t="shared" si="1"/>
        <v>0</v>
      </c>
      <c r="G6" s="41">
        <f t="shared" si="1"/>
        <v>0</v>
      </c>
      <c r="H6" s="42">
        <f t="shared" si="1"/>
        <v>0</v>
      </c>
      <c r="I6" s="22" t="s">
        <v>71</v>
      </c>
    </row>
    <row r="7" spans="1:9" s="2" customFormat="1" ht="13.5" customHeight="1" thickTop="1" x14ac:dyDescent="0.4">
      <c r="A7" s="158" t="s">
        <v>16</v>
      </c>
      <c r="B7" s="160" t="s">
        <v>0</v>
      </c>
      <c r="C7" s="43">
        <v>306</v>
      </c>
      <c r="D7" s="43">
        <v>315</v>
      </c>
      <c r="E7" s="43">
        <v>245</v>
      </c>
      <c r="F7" s="43">
        <v>245</v>
      </c>
      <c r="G7" s="43">
        <v>175</v>
      </c>
      <c r="H7" s="43">
        <v>175</v>
      </c>
      <c r="I7" s="22"/>
    </row>
    <row r="8" spans="1:9" s="2" customFormat="1" ht="15" x14ac:dyDescent="0.4">
      <c r="A8" s="158"/>
      <c r="B8" s="160"/>
      <c r="C8" s="44">
        <v>306</v>
      </c>
      <c r="D8" s="44">
        <v>315</v>
      </c>
      <c r="E8" s="44">
        <v>245</v>
      </c>
      <c r="F8" s="44">
        <v>245</v>
      </c>
      <c r="G8" s="44">
        <v>175</v>
      </c>
      <c r="H8" s="44">
        <v>175</v>
      </c>
      <c r="I8" s="25" t="s">
        <v>32</v>
      </c>
    </row>
    <row r="9" spans="1:9" s="2" customFormat="1" ht="15" x14ac:dyDescent="0.4">
      <c r="A9" s="158"/>
      <c r="B9" s="161"/>
      <c r="C9" s="45">
        <f t="shared" ref="C9:G9" si="2">C7-C8</f>
        <v>0</v>
      </c>
      <c r="D9" s="45">
        <f t="shared" si="2"/>
        <v>0</v>
      </c>
      <c r="E9" s="45">
        <f t="shared" si="2"/>
        <v>0</v>
      </c>
      <c r="F9" s="45">
        <f t="shared" si="2"/>
        <v>0</v>
      </c>
      <c r="G9" s="45">
        <f t="shared" si="2"/>
        <v>0</v>
      </c>
      <c r="H9" s="45">
        <f>H7-H8</f>
        <v>0</v>
      </c>
      <c r="I9" s="147" t="str">
        <f>IF(A2="本様式には記載不要です。","",IF(COUNTIF(I11:I12,"")=2,"別紙１－１にエラーはありませんが、
誤りがないか再度確認してください。","エラーがありますので、
以下を御確認ください。"))</f>
        <v/>
      </c>
    </row>
    <row r="10" spans="1:9" s="2" customFormat="1" ht="15" x14ac:dyDescent="0.4">
      <c r="A10" s="158"/>
      <c r="B10" s="162" t="s">
        <v>1</v>
      </c>
      <c r="C10" s="137">
        <v>0</v>
      </c>
      <c r="D10" s="137">
        <v>0</v>
      </c>
      <c r="E10" s="46">
        <v>70</v>
      </c>
      <c r="F10" s="46">
        <v>90</v>
      </c>
      <c r="G10" s="46">
        <v>100</v>
      </c>
      <c r="H10" s="46">
        <v>105</v>
      </c>
      <c r="I10" s="147"/>
    </row>
    <row r="11" spans="1:9" s="2" customFormat="1" ht="15" x14ac:dyDescent="0.4">
      <c r="A11" s="158"/>
      <c r="B11" s="160"/>
      <c r="C11" s="138"/>
      <c r="D11" s="138"/>
      <c r="E11" s="44">
        <v>70</v>
      </c>
      <c r="F11" s="44">
        <v>90</v>
      </c>
      <c r="G11" s="44">
        <v>100</v>
      </c>
      <c r="H11" s="44">
        <v>105</v>
      </c>
      <c r="I11" s="16" t="str">
        <f>IF(COUNTIF(C6:H6,"&lt;0")&gt;0,"エラー！各学年の総授業時数が標準授業時数を下回っています。","")</f>
        <v/>
      </c>
    </row>
    <row r="12" spans="1:9" s="2" customFormat="1" ht="15" x14ac:dyDescent="0.4">
      <c r="A12" s="158"/>
      <c r="B12" s="161"/>
      <c r="C12" s="139"/>
      <c r="D12" s="139"/>
      <c r="E12" s="45">
        <f>E10-E11</f>
        <v>0</v>
      </c>
      <c r="F12" s="45">
        <f>F10-F11</f>
        <v>0</v>
      </c>
      <c r="G12" s="45">
        <f>G10-G11</f>
        <v>0</v>
      </c>
      <c r="H12" s="45">
        <f>H10-H11</f>
        <v>0</v>
      </c>
      <c r="I12" s="23" t="str">
        <f>IF(COUNTIF(I49:I68,"エラー！記入箇所を確認してください。")&gt;0,"エラー！新設教科等の記入について、記入箇所を確認してください。","")</f>
        <v/>
      </c>
    </row>
    <row r="13" spans="1:9" s="2" customFormat="1" ht="15" x14ac:dyDescent="0.4">
      <c r="A13" s="158"/>
      <c r="B13" s="162" t="s">
        <v>2</v>
      </c>
      <c r="C13" s="46">
        <v>136</v>
      </c>
      <c r="D13" s="46">
        <v>175</v>
      </c>
      <c r="E13" s="46">
        <v>175</v>
      </c>
      <c r="F13" s="46">
        <v>175</v>
      </c>
      <c r="G13" s="46">
        <v>175</v>
      </c>
      <c r="H13" s="46">
        <v>175</v>
      </c>
      <c r="I13" s="23"/>
    </row>
    <row r="14" spans="1:9" s="2" customFormat="1" ht="15" x14ac:dyDescent="0.4">
      <c r="A14" s="158"/>
      <c r="B14" s="160"/>
      <c r="C14" s="44">
        <v>136</v>
      </c>
      <c r="D14" s="44">
        <v>175</v>
      </c>
      <c r="E14" s="44">
        <v>175</v>
      </c>
      <c r="F14" s="44">
        <v>175</v>
      </c>
      <c r="G14" s="44">
        <v>175</v>
      </c>
      <c r="H14" s="44">
        <v>175</v>
      </c>
      <c r="I14" s="23"/>
    </row>
    <row r="15" spans="1:9" s="2" customFormat="1" ht="15" x14ac:dyDescent="0.4">
      <c r="A15" s="158"/>
      <c r="B15" s="161"/>
      <c r="C15" s="45">
        <f t="shared" ref="C15:H15" si="3">C13-C14</f>
        <v>0</v>
      </c>
      <c r="D15" s="45">
        <f t="shared" si="3"/>
        <v>0</v>
      </c>
      <c r="E15" s="45">
        <f t="shared" si="3"/>
        <v>0</v>
      </c>
      <c r="F15" s="45">
        <f t="shared" si="3"/>
        <v>0</v>
      </c>
      <c r="G15" s="45">
        <f t="shared" si="3"/>
        <v>0</v>
      </c>
      <c r="H15" s="45">
        <f t="shared" si="3"/>
        <v>0</v>
      </c>
      <c r="I15" s="23"/>
    </row>
    <row r="16" spans="1:9" s="2" customFormat="1" ht="15" x14ac:dyDescent="0.4">
      <c r="A16" s="158"/>
      <c r="B16" s="162" t="s">
        <v>3</v>
      </c>
      <c r="C16" s="137">
        <v>0</v>
      </c>
      <c r="D16" s="137">
        <v>0</v>
      </c>
      <c r="E16" s="46">
        <v>90</v>
      </c>
      <c r="F16" s="46">
        <v>105</v>
      </c>
      <c r="G16" s="46">
        <v>105</v>
      </c>
      <c r="H16" s="46">
        <v>105</v>
      </c>
      <c r="I16" s="23"/>
    </row>
    <row r="17" spans="1:9" s="2" customFormat="1" ht="15" x14ac:dyDescent="0.4">
      <c r="A17" s="158"/>
      <c r="B17" s="160"/>
      <c r="C17" s="138"/>
      <c r="D17" s="138"/>
      <c r="E17" s="44">
        <v>90</v>
      </c>
      <c r="F17" s="44">
        <v>105</v>
      </c>
      <c r="G17" s="44">
        <v>105</v>
      </c>
      <c r="H17" s="44">
        <v>105</v>
      </c>
      <c r="I17" s="23"/>
    </row>
    <row r="18" spans="1:9" s="2" customFormat="1" ht="15" x14ac:dyDescent="0.4">
      <c r="A18" s="158"/>
      <c r="B18" s="161"/>
      <c r="C18" s="139"/>
      <c r="D18" s="139"/>
      <c r="E18" s="45">
        <f>E16-E17</f>
        <v>0</v>
      </c>
      <c r="F18" s="45">
        <f>F16-F17</f>
        <v>0</v>
      </c>
      <c r="G18" s="45">
        <f>G16-G17</f>
        <v>0</v>
      </c>
      <c r="H18" s="45">
        <f>H16-H17</f>
        <v>0</v>
      </c>
      <c r="I18" s="22"/>
    </row>
    <row r="19" spans="1:9" s="2" customFormat="1" ht="15" x14ac:dyDescent="0.4">
      <c r="A19" s="158"/>
      <c r="B19" s="162" t="s">
        <v>4</v>
      </c>
      <c r="C19" s="46">
        <v>102</v>
      </c>
      <c r="D19" s="46">
        <v>105</v>
      </c>
      <c r="E19" s="137">
        <v>0</v>
      </c>
      <c r="F19" s="137">
        <v>0</v>
      </c>
      <c r="G19" s="137">
        <v>0</v>
      </c>
      <c r="H19" s="137">
        <v>0</v>
      </c>
      <c r="I19" s="22"/>
    </row>
    <row r="20" spans="1:9" s="2" customFormat="1" ht="15" x14ac:dyDescent="0.4">
      <c r="A20" s="158"/>
      <c r="B20" s="160"/>
      <c r="C20" s="44">
        <v>102</v>
      </c>
      <c r="D20" s="44">
        <v>105</v>
      </c>
      <c r="E20" s="138"/>
      <c r="F20" s="138"/>
      <c r="G20" s="138"/>
      <c r="H20" s="138"/>
      <c r="I20" s="22"/>
    </row>
    <row r="21" spans="1:9" s="2" customFormat="1" ht="15" x14ac:dyDescent="0.4">
      <c r="A21" s="158"/>
      <c r="B21" s="161"/>
      <c r="C21" s="47">
        <f>C19-C20</f>
        <v>0</v>
      </c>
      <c r="D21" s="47">
        <f>D19-D20</f>
        <v>0</v>
      </c>
      <c r="E21" s="139"/>
      <c r="F21" s="139"/>
      <c r="G21" s="139"/>
      <c r="H21" s="139"/>
      <c r="I21" s="22"/>
    </row>
    <row r="22" spans="1:9" s="2" customFormat="1" ht="15" x14ac:dyDescent="0.4">
      <c r="A22" s="158"/>
      <c r="B22" s="162" t="s">
        <v>5</v>
      </c>
      <c r="C22" s="46">
        <v>68</v>
      </c>
      <c r="D22" s="46">
        <v>70</v>
      </c>
      <c r="E22" s="46">
        <v>60</v>
      </c>
      <c r="F22" s="46">
        <v>60</v>
      </c>
      <c r="G22" s="46">
        <v>50</v>
      </c>
      <c r="H22" s="46">
        <v>50</v>
      </c>
      <c r="I22" s="22"/>
    </row>
    <row r="23" spans="1:9" s="2" customFormat="1" ht="15" x14ac:dyDescent="0.4">
      <c r="A23" s="158"/>
      <c r="B23" s="160"/>
      <c r="C23" s="44">
        <v>68</v>
      </c>
      <c r="D23" s="44">
        <v>70</v>
      </c>
      <c r="E23" s="44">
        <v>60</v>
      </c>
      <c r="F23" s="44">
        <v>60</v>
      </c>
      <c r="G23" s="44">
        <v>50</v>
      </c>
      <c r="H23" s="44">
        <v>50</v>
      </c>
      <c r="I23" s="22"/>
    </row>
    <row r="24" spans="1:9" s="2" customFormat="1" ht="15" x14ac:dyDescent="0.4">
      <c r="A24" s="158"/>
      <c r="B24" s="161"/>
      <c r="C24" s="45">
        <f t="shared" ref="C24:H24" si="4">C22-C23</f>
        <v>0</v>
      </c>
      <c r="D24" s="45">
        <f t="shared" si="4"/>
        <v>0</v>
      </c>
      <c r="E24" s="45">
        <f t="shared" si="4"/>
        <v>0</v>
      </c>
      <c r="F24" s="45">
        <f t="shared" si="4"/>
        <v>0</v>
      </c>
      <c r="G24" s="45">
        <f t="shared" si="4"/>
        <v>0</v>
      </c>
      <c r="H24" s="45">
        <f t="shared" si="4"/>
        <v>0</v>
      </c>
      <c r="I24" s="22"/>
    </row>
    <row r="25" spans="1:9" s="2" customFormat="1" ht="15" x14ac:dyDescent="0.4">
      <c r="A25" s="158"/>
      <c r="B25" s="162" t="s">
        <v>6</v>
      </c>
      <c r="C25" s="46">
        <v>68</v>
      </c>
      <c r="D25" s="46">
        <v>70</v>
      </c>
      <c r="E25" s="46">
        <v>60</v>
      </c>
      <c r="F25" s="46">
        <v>60</v>
      </c>
      <c r="G25" s="46">
        <v>50</v>
      </c>
      <c r="H25" s="46">
        <v>50</v>
      </c>
      <c r="I25" s="22"/>
    </row>
    <row r="26" spans="1:9" s="2" customFormat="1" ht="15" x14ac:dyDescent="0.4">
      <c r="A26" s="158"/>
      <c r="B26" s="160"/>
      <c r="C26" s="44">
        <v>68</v>
      </c>
      <c r="D26" s="44">
        <v>70</v>
      </c>
      <c r="E26" s="44">
        <v>60</v>
      </c>
      <c r="F26" s="44">
        <v>60</v>
      </c>
      <c r="G26" s="44">
        <v>50</v>
      </c>
      <c r="H26" s="44">
        <v>50</v>
      </c>
      <c r="I26" s="22"/>
    </row>
    <row r="27" spans="1:9" s="2" customFormat="1" ht="15" x14ac:dyDescent="0.4">
      <c r="A27" s="158"/>
      <c r="B27" s="161"/>
      <c r="C27" s="45">
        <f t="shared" ref="C27:H27" si="5">C25-C26</f>
        <v>0</v>
      </c>
      <c r="D27" s="45">
        <f t="shared" si="5"/>
        <v>0</v>
      </c>
      <c r="E27" s="45">
        <f t="shared" si="5"/>
        <v>0</v>
      </c>
      <c r="F27" s="45">
        <f t="shared" si="5"/>
        <v>0</v>
      </c>
      <c r="G27" s="45">
        <f t="shared" si="5"/>
        <v>0</v>
      </c>
      <c r="H27" s="45">
        <f t="shared" si="5"/>
        <v>0</v>
      </c>
      <c r="I27" s="22"/>
    </row>
    <row r="28" spans="1:9" s="2" customFormat="1" ht="15" x14ac:dyDescent="0.4">
      <c r="A28" s="158"/>
      <c r="B28" s="162" t="s">
        <v>7</v>
      </c>
      <c r="C28" s="137">
        <v>0</v>
      </c>
      <c r="D28" s="137">
        <v>0</v>
      </c>
      <c r="E28" s="137">
        <v>0</v>
      </c>
      <c r="F28" s="137">
        <v>0</v>
      </c>
      <c r="G28" s="46">
        <v>60</v>
      </c>
      <c r="H28" s="46">
        <v>55</v>
      </c>
      <c r="I28" s="22"/>
    </row>
    <row r="29" spans="1:9" s="2" customFormat="1" ht="15" x14ac:dyDescent="0.4">
      <c r="A29" s="158"/>
      <c r="B29" s="160"/>
      <c r="C29" s="138"/>
      <c r="D29" s="138"/>
      <c r="E29" s="138"/>
      <c r="F29" s="138"/>
      <c r="G29" s="44">
        <v>60</v>
      </c>
      <c r="H29" s="44">
        <v>55</v>
      </c>
      <c r="I29" s="22"/>
    </row>
    <row r="30" spans="1:9" s="2" customFormat="1" ht="15" x14ac:dyDescent="0.4">
      <c r="A30" s="158"/>
      <c r="B30" s="161"/>
      <c r="C30" s="139"/>
      <c r="D30" s="139"/>
      <c r="E30" s="139"/>
      <c r="F30" s="139"/>
      <c r="G30" s="45">
        <f>G28-G29</f>
        <v>0</v>
      </c>
      <c r="H30" s="45">
        <f>H28-H29</f>
        <v>0</v>
      </c>
      <c r="I30" s="22"/>
    </row>
    <row r="31" spans="1:9" s="2" customFormat="1" ht="15" x14ac:dyDescent="0.4">
      <c r="A31" s="158"/>
      <c r="B31" s="162" t="s">
        <v>8</v>
      </c>
      <c r="C31" s="46">
        <v>102</v>
      </c>
      <c r="D31" s="46">
        <v>105</v>
      </c>
      <c r="E31" s="46">
        <v>105</v>
      </c>
      <c r="F31" s="46">
        <v>105</v>
      </c>
      <c r="G31" s="46">
        <v>90</v>
      </c>
      <c r="H31" s="46">
        <v>90</v>
      </c>
      <c r="I31" s="22"/>
    </row>
    <row r="32" spans="1:9" s="2" customFormat="1" ht="15" x14ac:dyDescent="0.4">
      <c r="A32" s="158"/>
      <c r="B32" s="160"/>
      <c r="C32" s="44">
        <v>102</v>
      </c>
      <c r="D32" s="44">
        <v>105</v>
      </c>
      <c r="E32" s="44">
        <v>105</v>
      </c>
      <c r="F32" s="44">
        <v>105</v>
      </c>
      <c r="G32" s="44">
        <v>90</v>
      </c>
      <c r="H32" s="44">
        <v>90</v>
      </c>
      <c r="I32" s="22"/>
    </row>
    <row r="33" spans="1:9" s="2" customFormat="1" ht="15" x14ac:dyDescent="0.4">
      <c r="A33" s="158"/>
      <c r="B33" s="161"/>
      <c r="C33" s="45">
        <f t="shared" ref="C33:H33" si="6">C31-C32</f>
        <v>0</v>
      </c>
      <c r="D33" s="45">
        <f t="shared" si="6"/>
        <v>0</v>
      </c>
      <c r="E33" s="45">
        <f t="shared" si="6"/>
        <v>0</v>
      </c>
      <c r="F33" s="45">
        <f t="shared" si="6"/>
        <v>0</v>
      </c>
      <c r="G33" s="45">
        <f t="shared" si="6"/>
        <v>0</v>
      </c>
      <c r="H33" s="45">
        <f t="shared" si="6"/>
        <v>0</v>
      </c>
      <c r="I33" s="22"/>
    </row>
    <row r="34" spans="1:9" s="2" customFormat="1" ht="15" x14ac:dyDescent="0.4">
      <c r="A34" s="158"/>
      <c r="B34" s="162" t="s">
        <v>9</v>
      </c>
      <c r="C34" s="137">
        <v>0</v>
      </c>
      <c r="D34" s="137">
        <v>0</v>
      </c>
      <c r="E34" s="137">
        <v>0</v>
      </c>
      <c r="F34" s="137">
        <v>0</v>
      </c>
      <c r="G34" s="46">
        <v>70</v>
      </c>
      <c r="H34" s="46">
        <v>70</v>
      </c>
      <c r="I34" s="22"/>
    </row>
    <row r="35" spans="1:9" s="2" customFormat="1" ht="15" x14ac:dyDescent="0.4">
      <c r="A35" s="158"/>
      <c r="B35" s="160"/>
      <c r="C35" s="138"/>
      <c r="D35" s="138"/>
      <c r="E35" s="138"/>
      <c r="F35" s="138"/>
      <c r="G35" s="44">
        <v>70</v>
      </c>
      <c r="H35" s="44">
        <v>70</v>
      </c>
      <c r="I35" s="22"/>
    </row>
    <row r="36" spans="1:9" s="2" customFormat="1" ht="15" x14ac:dyDescent="0.4">
      <c r="A36" s="159"/>
      <c r="B36" s="161"/>
      <c r="C36" s="139"/>
      <c r="D36" s="139"/>
      <c r="E36" s="139"/>
      <c r="F36" s="139"/>
      <c r="G36" s="45">
        <f>G34-G35</f>
        <v>0</v>
      </c>
      <c r="H36" s="45">
        <f>H34-H35</f>
        <v>0</v>
      </c>
      <c r="I36" s="22"/>
    </row>
    <row r="37" spans="1:9" s="2" customFormat="1" ht="13.5" customHeight="1" x14ac:dyDescent="0.4">
      <c r="A37" s="140" t="s">
        <v>55</v>
      </c>
      <c r="B37" s="141"/>
      <c r="C37" s="46">
        <v>34</v>
      </c>
      <c r="D37" s="46">
        <v>35</v>
      </c>
      <c r="E37" s="46">
        <v>35</v>
      </c>
      <c r="F37" s="46">
        <v>35</v>
      </c>
      <c r="G37" s="46">
        <v>35</v>
      </c>
      <c r="H37" s="46">
        <v>35</v>
      </c>
      <c r="I37" s="22"/>
    </row>
    <row r="38" spans="1:9" s="2" customFormat="1" ht="15" x14ac:dyDescent="0.4">
      <c r="A38" s="142"/>
      <c r="B38" s="143"/>
      <c r="C38" s="44">
        <v>34</v>
      </c>
      <c r="D38" s="44">
        <v>35</v>
      </c>
      <c r="E38" s="44">
        <v>35</v>
      </c>
      <c r="F38" s="44">
        <v>35</v>
      </c>
      <c r="G38" s="44">
        <v>35</v>
      </c>
      <c r="H38" s="44">
        <v>35</v>
      </c>
      <c r="I38" s="22"/>
    </row>
    <row r="39" spans="1:9" s="2" customFormat="1" ht="15" x14ac:dyDescent="0.4">
      <c r="A39" s="144"/>
      <c r="B39" s="145"/>
      <c r="C39" s="45">
        <f t="shared" ref="C39:H39" si="7">C37-C38</f>
        <v>0</v>
      </c>
      <c r="D39" s="45">
        <f t="shared" si="7"/>
        <v>0</v>
      </c>
      <c r="E39" s="45">
        <f t="shared" si="7"/>
        <v>0</v>
      </c>
      <c r="F39" s="45">
        <f t="shared" si="7"/>
        <v>0</v>
      </c>
      <c r="G39" s="45">
        <f t="shared" si="7"/>
        <v>0</v>
      </c>
      <c r="H39" s="45">
        <f t="shared" si="7"/>
        <v>0</v>
      </c>
      <c r="I39" s="22"/>
    </row>
    <row r="40" spans="1:9" s="2" customFormat="1" ht="13.5" customHeight="1" x14ac:dyDescent="0.4">
      <c r="A40" s="140" t="s">
        <v>56</v>
      </c>
      <c r="B40" s="141"/>
      <c r="C40" s="137">
        <v>0</v>
      </c>
      <c r="D40" s="137">
        <v>0</v>
      </c>
      <c r="E40" s="46">
        <v>35</v>
      </c>
      <c r="F40" s="46">
        <v>35</v>
      </c>
      <c r="G40" s="137">
        <v>0</v>
      </c>
      <c r="H40" s="137">
        <v>0</v>
      </c>
      <c r="I40" s="22"/>
    </row>
    <row r="41" spans="1:9" s="2" customFormat="1" ht="15" x14ac:dyDescent="0.4">
      <c r="A41" s="142"/>
      <c r="B41" s="143"/>
      <c r="C41" s="138"/>
      <c r="D41" s="138"/>
      <c r="E41" s="44">
        <v>35</v>
      </c>
      <c r="F41" s="44">
        <v>35</v>
      </c>
      <c r="G41" s="138"/>
      <c r="H41" s="138"/>
      <c r="I41" s="22"/>
    </row>
    <row r="42" spans="1:9" s="2" customFormat="1" ht="15" x14ac:dyDescent="0.4">
      <c r="A42" s="144"/>
      <c r="B42" s="145"/>
      <c r="C42" s="139"/>
      <c r="D42" s="139"/>
      <c r="E42" s="45">
        <f>E40-E41</f>
        <v>0</v>
      </c>
      <c r="F42" s="45">
        <f>F40-F41</f>
        <v>0</v>
      </c>
      <c r="G42" s="139"/>
      <c r="H42" s="139"/>
      <c r="I42" s="22"/>
    </row>
    <row r="43" spans="1:9" s="2" customFormat="1" ht="13.5" customHeight="1" x14ac:dyDescent="0.4">
      <c r="A43" s="140" t="s">
        <v>57</v>
      </c>
      <c r="B43" s="141"/>
      <c r="C43" s="137">
        <v>0</v>
      </c>
      <c r="D43" s="137">
        <v>0</v>
      </c>
      <c r="E43" s="46">
        <v>70</v>
      </c>
      <c r="F43" s="46">
        <v>70</v>
      </c>
      <c r="G43" s="46">
        <v>70</v>
      </c>
      <c r="H43" s="46">
        <v>70</v>
      </c>
      <c r="I43" s="22"/>
    </row>
    <row r="44" spans="1:9" s="2" customFormat="1" ht="15" x14ac:dyDescent="0.4">
      <c r="A44" s="142"/>
      <c r="B44" s="143"/>
      <c r="C44" s="138"/>
      <c r="D44" s="138"/>
      <c r="E44" s="44">
        <v>70</v>
      </c>
      <c r="F44" s="44">
        <v>70</v>
      </c>
      <c r="G44" s="44">
        <v>70</v>
      </c>
      <c r="H44" s="44">
        <v>70</v>
      </c>
      <c r="I44" s="22"/>
    </row>
    <row r="45" spans="1:9" s="2" customFormat="1" ht="15" x14ac:dyDescent="0.4">
      <c r="A45" s="144"/>
      <c r="B45" s="145"/>
      <c r="C45" s="139"/>
      <c r="D45" s="139"/>
      <c r="E45" s="45">
        <f>E43-E44</f>
        <v>0</v>
      </c>
      <c r="F45" s="45">
        <f>F43-F44</f>
        <v>0</v>
      </c>
      <c r="G45" s="45">
        <f>G43-G44</f>
        <v>0</v>
      </c>
      <c r="H45" s="45">
        <f>H43-H44</f>
        <v>0</v>
      </c>
      <c r="I45" s="22"/>
    </row>
    <row r="46" spans="1:9" s="2" customFormat="1" ht="13.5" customHeight="1" x14ac:dyDescent="0.4">
      <c r="A46" s="140" t="s">
        <v>58</v>
      </c>
      <c r="B46" s="141"/>
      <c r="C46" s="46">
        <v>34</v>
      </c>
      <c r="D46" s="46">
        <v>35</v>
      </c>
      <c r="E46" s="46">
        <v>35</v>
      </c>
      <c r="F46" s="46">
        <v>35</v>
      </c>
      <c r="G46" s="46">
        <v>35</v>
      </c>
      <c r="H46" s="46">
        <v>35</v>
      </c>
      <c r="I46" s="22"/>
    </row>
    <row r="47" spans="1:9" s="2" customFormat="1" ht="15" x14ac:dyDescent="0.4">
      <c r="A47" s="142"/>
      <c r="B47" s="143"/>
      <c r="C47" s="44">
        <v>34</v>
      </c>
      <c r="D47" s="44">
        <v>35</v>
      </c>
      <c r="E47" s="44">
        <v>35</v>
      </c>
      <c r="F47" s="44">
        <v>35</v>
      </c>
      <c r="G47" s="44">
        <v>35</v>
      </c>
      <c r="H47" s="44">
        <v>35</v>
      </c>
      <c r="I47" s="22"/>
    </row>
    <row r="48" spans="1:9" s="2" customFormat="1" ht="15" x14ac:dyDescent="0.4">
      <c r="A48" s="144"/>
      <c r="B48" s="145"/>
      <c r="C48" s="47">
        <f t="shared" ref="C48:H48" si="8">C46-C47</f>
        <v>0</v>
      </c>
      <c r="D48" s="47">
        <f t="shared" si="8"/>
        <v>0</v>
      </c>
      <c r="E48" s="47">
        <f t="shared" si="8"/>
        <v>0</v>
      </c>
      <c r="F48" s="47">
        <f t="shared" si="8"/>
        <v>0</v>
      </c>
      <c r="G48" s="47">
        <f t="shared" si="8"/>
        <v>0</v>
      </c>
      <c r="H48" s="47">
        <f t="shared" si="8"/>
        <v>0</v>
      </c>
      <c r="I48" s="22"/>
    </row>
    <row r="49" spans="1:9" s="2" customFormat="1" ht="30" customHeight="1" x14ac:dyDescent="0.4">
      <c r="A49" s="146"/>
      <c r="B49" s="146"/>
      <c r="C49" s="48"/>
      <c r="D49" s="48"/>
      <c r="E49" s="48"/>
      <c r="F49" s="48"/>
      <c r="G49" s="48"/>
      <c r="H49" s="48"/>
      <c r="I49" s="50" t="s">
        <v>193</v>
      </c>
    </row>
    <row r="50" spans="1:9" s="3" customFormat="1" ht="30" customHeight="1" x14ac:dyDescent="0.4">
      <c r="A50" s="148"/>
      <c r="B50" s="148"/>
      <c r="C50" s="49"/>
      <c r="D50" s="49"/>
      <c r="E50" s="49"/>
      <c r="F50" s="49"/>
      <c r="G50" s="49"/>
      <c r="H50" s="49"/>
      <c r="I50" s="22" t="str">
        <f>IF(A49="",IF(COUNTIF(A50:H50,"")&lt;8,"エラー！記入箇所を確認してください。",""),"←新設教科等を"&amp;ROW(A2)&amp;"つ以上設けている場合、名称及び各学年の授業時数を記載してください。")</f>
        <v/>
      </c>
    </row>
    <row r="51" spans="1:9" s="3" customFormat="1" ht="30" customHeight="1" x14ac:dyDescent="0.4">
      <c r="A51" s="148"/>
      <c r="B51" s="148"/>
      <c r="C51" s="49"/>
      <c r="D51" s="49"/>
      <c r="E51" s="49"/>
      <c r="F51" s="49"/>
      <c r="G51" s="49"/>
      <c r="H51" s="49"/>
      <c r="I51" s="22" t="str">
        <f t="shared" ref="I51:I68" si="9">IF(A50="",IF(COUNTIF(A51:H51,"")&lt;8,"エラー！記入箇所を確認してください。",""),"←新設教科等を"&amp;ROW(A3)&amp;"つ以上設けている場合、名称及び各学年の授業時数を記載してください。")</f>
        <v/>
      </c>
    </row>
    <row r="52" spans="1:9" s="2" customFormat="1" ht="30" customHeight="1" x14ac:dyDescent="0.4">
      <c r="A52" s="148"/>
      <c r="B52" s="148"/>
      <c r="C52" s="49"/>
      <c r="D52" s="49"/>
      <c r="E52" s="49"/>
      <c r="F52" s="49"/>
      <c r="G52" s="49"/>
      <c r="H52" s="49"/>
      <c r="I52" s="22" t="str">
        <f t="shared" si="9"/>
        <v/>
      </c>
    </row>
    <row r="53" spans="1:9" s="2" customFormat="1" ht="30" customHeight="1" x14ac:dyDescent="0.4">
      <c r="A53" s="148"/>
      <c r="B53" s="148"/>
      <c r="C53" s="49"/>
      <c r="D53" s="49"/>
      <c r="E53" s="49"/>
      <c r="F53" s="49"/>
      <c r="G53" s="49"/>
      <c r="H53" s="49"/>
      <c r="I53" s="22" t="str">
        <f t="shared" si="9"/>
        <v/>
      </c>
    </row>
    <row r="54" spans="1:9" s="2" customFormat="1" ht="30" customHeight="1" x14ac:dyDescent="0.4">
      <c r="A54" s="148"/>
      <c r="B54" s="148"/>
      <c r="C54" s="49"/>
      <c r="D54" s="49"/>
      <c r="E54" s="49"/>
      <c r="F54" s="49"/>
      <c r="G54" s="49"/>
      <c r="H54" s="49"/>
      <c r="I54" s="22" t="str">
        <f t="shared" si="9"/>
        <v/>
      </c>
    </row>
    <row r="55" spans="1:9" s="2" customFormat="1" ht="30" customHeight="1" x14ac:dyDescent="0.4">
      <c r="A55" s="148"/>
      <c r="B55" s="148"/>
      <c r="C55" s="49"/>
      <c r="D55" s="49"/>
      <c r="E55" s="49"/>
      <c r="F55" s="49"/>
      <c r="G55" s="49"/>
      <c r="H55" s="49"/>
      <c r="I55" s="22" t="str">
        <f t="shared" si="9"/>
        <v/>
      </c>
    </row>
    <row r="56" spans="1:9" ht="30" customHeight="1" x14ac:dyDescent="0.4">
      <c r="A56" s="148"/>
      <c r="B56" s="148"/>
      <c r="C56" s="49"/>
      <c r="D56" s="49"/>
      <c r="E56" s="49"/>
      <c r="F56" s="49"/>
      <c r="G56" s="49"/>
      <c r="H56" s="49"/>
      <c r="I56" s="22" t="str">
        <f t="shared" si="9"/>
        <v/>
      </c>
    </row>
    <row r="57" spans="1:9" ht="30" customHeight="1" x14ac:dyDescent="0.4">
      <c r="A57" s="148"/>
      <c r="B57" s="148"/>
      <c r="C57" s="49"/>
      <c r="D57" s="49"/>
      <c r="E57" s="49"/>
      <c r="F57" s="49"/>
      <c r="G57" s="49"/>
      <c r="H57" s="49"/>
      <c r="I57" s="22" t="str">
        <f t="shared" si="9"/>
        <v/>
      </c>
    </row>
    <row r="58" spans="1:9" ht="30" customHeight="1" x14ac:dyDescent="0.4">
      <c r="A58" s="148"/>
      <c r="B58" s="148"/>
      <c r="C58" s="49"/>
      <c r="D58" s="49"/>
      <c r="E58" s="49"/>
      <c r="F58" s="49"/>
      <c r="G58" s="49"/>
      <c r="H58" s="49"/>
      <c r="I58" s="22" t="str">
        <f t="shared" si="9"/>
        <v/>
      </c>
    </row>
    <row r="59" spans="1:9" ht="30" customHeight="1" x14ac:dyDescent="0.4">
      <c r="A59" s="148"/>
      <c r="B59" s="148"/>
      <c r="C59" s="49"/>
      <c r="D59" s="49"/>
      <c r="E59" s="49"/>
      <c r="F59" s="49"/>
      <c r="G59" s="49"/>
      <c r="H59" s="49"/>
      <c r="I59" s="22" t="str">
        <f t="shared" si="9"/>
        <v/>
      </c>
    </row>
    <row r="60" spans="1:9" ht="30" customHeight="1" x14ac:dyDescent="0.4">
      <c r="A60" s="148"/>
      <c r="B60" s="148"/>
      <c r="C60" s="49"/>
      <c r="D60" s="49"/>
      <c r="E60" s="49"/>
      <c r="F60" s="49"/>
      <c r="G60" s="49"/>
      <c r="H60" s="49"/>
      <c r="I60" s="22" t="str">
        <f t="shared" si="9"/>
        <v/>
      </c>
    </row>
    <row r="61" spans="1:9" ht="30" customHeight="1" x14ac:dyDescent="0.4">
      <c r="A61" s="148"/>
      <c r="B61" s="148"/>
      <c r="C61" s="49"/>
      <c r="D61" s="49"/>
      <c r="E61" s="49"/>
      <c r="F61" s="49"/>
      <c r="G61" s="49"/>
      <c r="H61" s="49"/>
      <c r="I61" s="22" t="str">
        <f t="shared" si="9"/>
        <v/>
      </c>
    </row>
    <row r="62" spans="1:9" ht="30" customHeight="1" x14ac:dyDescent="0.4">
      <c r="A62" s="148"/>
      <c r="B62" s="148"/>
      <c r="C62" s="49"/>
      <c r="D62" s="49"/>
      <c r="E62" s="49"/>
      <c r="F62" s="49"/>
      <c r="G62" s="49"/>
      <c r="H62" s="49"/>
      <c r="I62" s="22" t="str">
        <f t="shared" si="9"/>
        <v/>
      </c>
    </row>
    <row r="63" spans="1:9" ht="30" customHeight="1" x14ac:dyDescent="0.4">
      <c r="A63" s="148"/>
      <c r="B63" s="148"/>
      <c r="C63" s="49"/>
      <c r="D63" s="49"/>
      <c r="E63" s="49"/>
      <c r="F63" s="49"/>
      <c r="G63" s="49"/>
      <c r="H63" s="49"/>
      <c r="I63" s="22" t="str">
        <f t="shared" si="9"/>
        <v/>
      </c>
    </row>
    <row r="64" spans="1:9" ht="30" customHeight="1" x14ac:dyDescent="0.4">
      <c r="A64" s="148"/>
      <c r="B64" s="148"/>
      <c r="C64" s="49"/>
      <c r="D64" s="49"/>
      <c r="E64" s="49"/>
      <c r="F64" s="49"/>
      <c r="G64" s="49"/>
      <c r="H64" s="49"/>
      <c r="I64" s="22" t="str">
        <f t="shared" si="9"/>
        <v/>
      </c>
    </row>
    <row r="65" spans="1:9" ht="30" customHeight="1" x14ac:dyDescent="0.4">
      <c r="A65" s="148"/>
      <c r="B65" s="148"/>
      <c r="C65" s="49"/>
      <c r="D65" s="49"/>
      <c r="E65" s="49"/>
      <c r="F65" s="49"/>
      <c r="G65" s="49"/>
      <c r="H65" s="49"/>
      <c r="I65" s="22" t="str">
        <f t="shared" si="9"/>
        <v/>
      </c>
    </row>
    <row r="66" spans="1:9" ht="30" customHeight="1" x14ac:dyDescent="0.4">
      <c r="A66" s="148"/>
      <c r="B66" s="148"/>
      <c r="C66" s="49"/>
      <c r="D66" s="49"/>
      <c r="E66" s="49"/>
      <c r="F66" s="49"/>
      <c r="G66" s="49"/>
      <c r="H66" s="49"/>
      <c r="I66" s="22" t="str">
        <f t="shared" si="9"/>
        <v/>
      </c>
    </row>
    <row r="67" spans="1:9" ht="30" customHeight="1" x14ac:dyDescent="0.4">
      <c r="A67" s="148"/>
      <c r="B67" s="148"/>
      <c r="C67" s="49"/>
      <c r="D67" s="49"/>
      <c r="E67" s="49"/>
      <c r="F67" s="49"/>
      <c r="G67" s="49"/>
      <c r="H67" s="49"/>
      <c r="I67" s="22" t="str">
        <f t="shared" si="9"/>
        <v/>
      </c>
    </row>
    <row r="68" spans="1:9" ht="30" customHeight="1" x14ac:dyDescent="0.4">
      <c r="A68" s="148"/>
      <c r="B68" s="148"/>
      <c r="C68" s="49"/>
      <c r="D68" s="49"/>
      <c r="E68" s="49"/>
      <c r="F68" s="49"/>
      <c r="G68" s="49"/>
      <c r="H68" s="49"/>
      <c r="I68" s="22" t="str">
        <f t="shared" si="9"/>
        <v/>
      </c>
    </row>
  </sheetData>
  <sheetProtection algorithmName="SHA-512" hashValue="UEeSR96YMJlZ5pZvmHBZ/9bHgi2JPZKtXhEScDOZfLZ+VDmMv01mZZOY2HqaVVJou7jjtAQ9WBZ/wft0xznz2w==" saltValue="0us8Y1Es+jg/pcBaaeInPg==" spinCount="100000" sheet="1" objects="1" scenarios="1"/>
  <protectedRanges>
    <protectedRange sqref="C7:H7 E10:H10 C13:H13 E16:H16 C19:D19 C22:H22 C25:H25 G28:H28 C31:H31 G34:H34 C37:H37 E40:F40 E43:H43 C46:H46 A49:H68" name="範囲1"/>
  </protectedRanges>
  <mergeCells count="62">
    <mergeCell ref="A1:I1"/>
    <mergeCell ref="A2:I2"/>
    <mergeCell ref="A3:B3"/>
    <mergeCell ref="A4:B6"/>
    <mergeCell ref="A7:A36"/>
    <mergeCell ref="B7:B9"/>
    <mergeCell ref="B10:B12"/>
    <mergeCell ref="B13:B15"/>
    <mergeCell ref="B16:B18"/>
    <mergeCell ref="B19:B21"/>
    <mergeCell ref="B22:B24"/>
    <mergeCell ref="B25:B27"/>
    <mergeCell ref="B28:B30"/>
    <mergeCell ref="B31:B33"/>
    <mergeCell ref="B34:B36"/>
    <mergeCell ref="D28:D30"/>
    <mergeCell ref="A67:B67"/>
    <mergeCell ref="A68:B68"/>
    <mergeCell ref="A57:B57"/>
    <mergeCell ref="A58:B58"/>
    <mergeCell ref="A59:B59"/>
    <mergeCell ref="A60:B60"/>
    <mergeCell ref="A61:B61"/>
    <mergeCell ref="A62:B62"/>
    <mergeCell ref="A63:B63"/>
    <mergeCell ref="A64:B64"/>
    <mergeCell ref="A65:B65"/>
    <mergeCell ref="A66:B66"/>
    <mergeCell ref="A53:B53"/>
    <mergeCell ref="A54:B54"/>
    <mergeCell ref="A55:B55"/>
    <mergeCell ref="A56:B56"/>
    <mergeCell ref="A50:B50"/>
    <mergeCell ref="A51:B51"/>
    <mergeCell ref="A43:B45"/>
    <mergeCell ref="A46:B48"/>
    <mergeCell ref="A49:B49"/>
    <mergeCell ref="I9:I10"/>
    <mergeCell ref="A52:B52"/>
    <mergeCell ref="A37:B39"/>
    <mergeCell ref="A40:B42"/>
    <mergeCell ref="C10:C12"/>
    <mergeCell ref="D10:D12"/>
    <mergeCell ref="C16:C18"/>
    <mergeCell ref="D16:D18"/>
    <mergeCell ref="E19:E21"/>
    <mergeCell ref="F19:F21"/>
    <mergeCell ref="G19:G21"/>
    <mergeCell ref="H19:H21"/>
    <mergeCell ref="C28:C30"/>
    <mergeCell ref="E28:E30"/>
    <mergeCell ref="F28:F30"/>
    <mergeCell ref="C34:C36"/>
    <mergeCell ref="D34:D36"/>
    <mergeCell ref="E34:E36"/>
    <mergeCell ref="F34:F36"/>
    <mergeCell ref="G40:G42"/>
    <mergeCell ref="H40:H42"/>
    <mergeCell ref="C40:C42"/>
    <mergeCell ref="D40:D42"/>
    <mergeCell ref="C43:C45"/>
    <mergeCell ref="D43:D45"/>
  </mergeCells>
  <phoneticPr fontId="1"/>
  <conditionalFormatting sqref="A50:H68">
    <cfRule type="expression" dxfId="15" priority="12">
      <formula>$A49&lt;&gt;""</formula>
    </cfRule>
  </conditionalFormatting>
  <conditionalFormatting sqref="A3:I68">
    <cfRule type="expression" dxfId="14" priority="13">
      <formula>$A$2="本様式には記載不要です。"</formula>
    </cfRule>
  </conditionalFormatting>
  <conditionalFormatting sqref="C4:H4">
    <cfRule type="expression" dxfId="13" priority="154">
      <formula>C$6&lt;0</formula>
    </cfRule>
  </conditionalFormatting>
  <conditionalFormatting sqref="C6:H6 C9:H9 E12:H12 C15:H15 E18:H18 C21:D21 C24:H24 C27:H27 G30:H30 C33:H33 G36:H36 C39:H39 E42:F42 E45:H45 C48:H48">
    <cfRule type="expression" dxfId="12" priority="14">
      <formula>AND(C6&lt;0,C6&lt;&gt;"-")</formula>
    </cfRule>
    <cfRule type="expression" dxfId="11" priority="15">
      <formula>AND(C6&gt;0,C6&lt;&gt;"-")</formula>
    </cfRule>
  </conditionalFormatting>
  <conditionalFormatting sqref="I11:I14">
    <cfRule type="notContainsBlanks" dxfId="10" priority="10">
      <formula>LEN(TRIM(I11))&gt;0</formula>
    </cfRule>
  </conditionalFormatting>
  <conditionalFormatting sqref="I49:I68">
    <cfRule type="containsText" dxfId="9" priority="9" operator="containsText" text="エラー！">
      <formula>NOT(ISERROR(SEARCH("エラー！",I49)))</formula>
    </cfRule>
  </conditionalFormatting>
  <dataValidations count="1">
    <dataValidation type="whole" operator="greaterThanOrEqual" allowBlank="1" showInputMessage="1" showErrorMessage="1" sqref="G43:H68 E22:F27 C19:D27 E37:F68 C46:D68 C4:D10 C13:D16 E4:H19 C28:F28 C31:F34 G22:H40 C37:D40 C43:D43" xr:uid="{00000000-0002-0000-0100-000000000000}">
      <formula1>0</formula1>
    </dataValidation>
  </dataValidations>
  <pageMargins left="0.7" right="0.7" top="0.75" bottom="0.75" header="0.3" footer="0.3"/>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75"/>
  <sheetViews>
    <sheetView showGridLines="0" view="pageBreakPreview" zoomScale="60" zoomScaleNormal="100" workbookViewId="0">
      <selection activeCell="A3" sqref="A3:B3"/>
    </sheetView>
  </sheetViews>
  <sheetFormatPr defaultRowHeight="18.75" x14ac:dyDescent="0.4"/>
  <cols>
    <col min="1" max="1" width="18.375" style="22" customWidth="1"/>
    <col min="2" max="2" width="14.125" style="22" customWidth="1"/>
    <col min="3" max="5" width="8.75" style="22"/>
    <col min="6" max="6" width="60.75" style="22" customWidth="1"/>
  </cols>
  <sheetData>
    <row r="1" spans="1:6" ht="30" customHeight="1" x14ac:dyDescent="0.4">
      <c r="A1" s="149" t="s">
        <v>194</v>
      </c>
      <c r="B1" s="149"/>
      <c r="C1" s="149"/>
      <c r="D1" s="149"/>
      <c r="E1" s="149"/>
      <c r="F1" s="149"/>
    </row>
    <row r="2" spans="1:6" ht="30" customHeight="1" x14ac:dyDescent="0.4">
      <c r="A2" s="113" t="str">
        <f>IF(OR('【様式１】教育課程特例校指定申請書（新規）'!C29="中学校",'【様式１】教育課程特例校指定申請書（新規）'!C29="義務教育学校",'【様式１】教育課程特例校指定申請書（新規）'!C29="中等教育学校"),"授業時数を変更する教科等について、黄色背景セルの値を修正してください。","本様式には記載不要です。")</f>
        <v>本様式には記載不要です。</v>
      </c>
      <c r="B2" s="113"/>
      <c r="C2" s="113"/>
      <c r="D2" s="113"/>
      <c r="E2" s="113"/>
      <c r="F2" s="113"/>
    </row>
    <row r="3" spans="1:6" s="2" customFormat="1" ht="15" x14ac:dyDescent="0.4">
      <c r="A3" s="163" t="s">
        <v>50</v>
      </c>
      <c r="B3" s="164"/>
      <c r="C3" s="51" t="s">
        <v>17</v>
      </c>
      <c r="D3" s="51" t="s">
        <v>18</v>
      </c>
      <c r="E3" s="51" t="s">
        <v>19</v>
      </c>
      <c r="F3" s="22"/>
    </row>
    <row r="4" spans="1:6" s="2" customFormat="1" ht="15.75" thickBot="1" x14ac:dyDescent="0.45">
      <c r="A4" s="165" t="s">
        <v>36</v>
      </c>
      <c r="B4" s="166"/>
      <c r="C4" s="36" t="s">
        <v>37</v>
      </c>
      <c r="D4" s="36" t="s">
        <v>38</v>
      </c>
      <c r="E4" s="36" t="s">
        <v>39</v>
      </c>
      <c r="F4" s="22"/>
    </row>
    <row r="5" spans="1:6" s="2" customFormat="1" ht="13.5" customHeight="1" thickTop="1" x14ac:dyDescent="0.4">
      <c r="A5" s="152" t="s">
        <v>10</v>
      </c>
      <c r="B5" s="153"/>
      <c r="C5" s="37">
        <f>SUM(C8,C11,C14,C17,C20,C23,C26,C29,C32,C35,C38,C41,C44:C63)</f>
        <v>1015</v>
      </c>
      <c r="D5" s="37">
        <f>SUM(D8,D11,D14,D17,D20,D23,D26,D29,D32,D35,D38,D41,D44:D63)</f>
        <v>1015</v>
      </c>
      <c r="E5" s="38">
        <f>SUM(E8,E11,E14,E17,E20,E23,E26,E29,E32,E35,E38,E41,E44:E63)</f>
        <v>1015</v>
      </c>
      <c r="F5" s="28" t="s">
        <v>12</v>
      </c>
    </row>
    <row r="6" spans="1:6" s="2" customFormat="1" ht="15" x14ac:dyDescent="0.4">
      <c r="A6" s="154"/>
      <c r="B6" s="155"/>
      <c r="C6" s="39">
        <v>1015</v>
      </c>
      <c r="D6" s="39">
        <v>1015</v>
      </c>
      <c r="E6" s="40">
        <v>1015</v>
      </c>
      <c r="F6" s="28" t="s">
        <v>13</v>
      </c>
    </row>
    <row r="7" spans="1:6" s="2" customFormat="1" ht="15.75" thickBot="1" x14ac:dyDescent="0.45">
      <c r="A7" s="156"/>
      <c r="B7" s="157"/>
      <c r="C7" s="41">
        <f>C5-C6</f>
        <v>0</v>
      </c>
      <c r="D7" s="41">
        <f>D5-D6</f>
        <v>0</v>
      </c>
      <c r="E7" s="42">
        <f>E5-E6</f>
        <v>0</v>
      </c>
      <c r="F7" s="28" t="s">
        <v>15</v>
      </c>
    </row>
    <row r="8" spans="1:6" s="2" customFormat="1" ht="13.5" customHeight="1" thickTop="1" x14ac:dyDescent="0.4">
      <c r="A8" s="158" t="s">
        <v>16</v>
      </c>
      <c r="B8" s="160" t="s">
        <v>0</v>
      </c>
      <c r="C8" s="43">
        <v>140</v>
      </c>
      <c r="D8" s="43">
        <v>140</v>
      </c>
      <c r="E8" s="43">
        <v>105</v>
      </c>
      <c r="F8" s="22"/>
    </row>
    <row r="9" spans="1:6" s="2" customFormat="1" ht="15" x14ac:dyDescent="0.4">
      <c r="A9" s="158"/>
      <c r="B9" s="160"/>
      <c r="C9" s="44">
        <v>140</v>
      </c>
      <c r="D9" s="44">
        <v>140</v>
      </c>
      <c r="E9" s="44">
        <v>105</v>
      </c>
      <c r="F9" s="25" t="s">
        <v>49</v>
      </c>
    </row>
    <row r="10" spans="1:6" s="2" customFormat="1" ht="15" x14ac:dyDescent="0.4">
      <c r="A10" s="158"/>
      <c r="B10" s="161"/>
      <c r="C10" s="45">
        <f>C8-C9</f>
        <v>0</v>
      </c>
      <c r="D10" s="45">
        <f>D8-D9</f>
        <v>0</v>
      </c>
      <c r="E10" s="45">
        <f>E8-E9</f>
        <v>0</v>
      </c>
      <c r="F10" s="147" t="str">
        <f>IF(A2="本様式には記載不要です。","",IF(COUNTIF(F12:F13,"")=2,"別紙１－２にエラーはありませんが、
誤りがないか再度確認してください。","エラーがありますので、
以下を御確認ください。"))</f>
        <v/>
      </c>
    </row>
    <row r="11" spans="1:6" s="2" customFormat="1" ht="15" x14ac:dyDescent="0.4">
      <c r="A11" s="158"/>
      <c r="B11" s="162" t="s">
        <v>1</v>
      </c>
      <c r="C11" s="46">
        <v>105</v>
      </c>
      <c r="D11" s="46">
        <v>105</v>
      </c>
      <c r="E11" s="46">
        <v>140</v>
      </c>
      <c r="F11" s="147"/>
    </row>
    <row r="12" spans="1:6" s="2" customFormat="1" ht="15" x14ac:dyDescent="0.4">
      <c r="A12" s="158"/>
      <c r="B12" s="160"/>
      <c r="C12" s="44">
        <v>105</v>
      </c>
      <c r="D12" s="44">
        <v>105</v>
      </c>
      <c r="E12" s="44">
        <v>140</v>
      </c>
      <c r="F12" s="16" t="str">
        <f>IF(COUNTIF(C7:E7,"&lt;0")&gt;0,"エラー！各学年の総授業時数が標準授業時数を下回っています。","")</f>
        <v/>
      </c>
    </row>
    <row r="13" spans="1:6" s="2" customFormat="1" ht="15" x14ac:dyDescent="0.4">
      <c r="A13" s="158"/>
      <c r="B13" s="161"/>
      <c r="C13" s="45">
        <f>C11-C12</f>
        <v>0</v>
      </c>
      <c r="D13" s="45">
        <f>D11-D12</f>
        <v>0</v>
      </c>
      <c r="E13" s="45">
        <f>E11-E12</f>
        <v>0</v>
      </c>
      <c r="F13" s="23" t="str">
        <f>IF(COUNTIF(F44:F63,"エラー！記入箇所を確認してください。")&gt;0,"エラー！新設教科等の記入について、記入箇所を確認してください。","")</f>
        <v/>
      </c>
    </row>
    <row r="14" spans="1:6" s="2" customFormat="1" ht="15" x14ac:dyDescent="0.4">
      <c r="A14" s="158"/>
      <c r="B14" s="162" t="s">
        <v>68</v>
      </c>
      <c r="C14" s="46">
        <v>140</v>
      </c>
      <c r="D14" s="46">
        <v>105</v>
      </c>
      <c r="E14" s="46">
        <v>140</v>
      </c>
      <c r="F14" s="23"/>
    </row>
    <row r="15" spans="1:6" s="2" customFormat="1" ht="15" x14ac:dyDescent="0.4">
      <c r="A15" s="158"/>
      <c r="B15" s="160"/>
      <c r="C15" s="44">
        <v>140</v>
      </c>
      <c r="D15" s="44">
        <v>105</v>
      </c>
      <c r="E15" s="44">
        <v>140</v>
      </c>
      <c r="F15" s="23"/>
    </row>
    <row r="16" spans="1:6" s="2" customFormat="1" ht="13.5" customHeight="1" x14ac:dyDescent="0.4">
      <c r="A16" s="158"/>
      <c r="B16" s="161"/>
      <c r="C16" s="45">
        <f>C14-C15</f>
        <v>0</v>
      </c>
      <c r="D16" s="45">
        <f>D14-D15</f>
        <v>0</v>
      </c>
      <c r="E16" s="45">
        <f>E14-E15</f>
        <v>0</v>
      </c>
      <c r="F16" s="23"/>
    </row>
    <row r="17" spans="1:6" s="2" customFormat="1" ht="13.5" customHeight="1" x14ac:dyDescent="0.4">
      <c r="A17" s="158"/>
      <c r="B17" s="162" t="s">
        <v>3</v>
      </c>
      <c r="C17" s="46">
        <v>105</v>
      </c>
      <c r="D17" s="46">
        <v>140</v>
      </c>
      <c r="E17" s="46">
        <v>140</v>
      </c>
      <c r="F17" s="52"/>
    </row>
    <row r="18" spans="1:6" s="2" customFormat="1" ht="15" x14ac:dyDescent="0.4">
      <c r="A18" s="158"/>
      <c r="B18" s="160"/>
      <c r="C18" s="44">
        <v>105</v>
      </c>
      <c r="D18" s="44">
        <v>140</v>
      </c>
      <c r="E18" s="44">
        <v>140</v>
      </c>
      <c r="F18" s="52"/>
    </row>
    <row r="19" spans="1:6" s="2" customFormat="1" ht="15" x14ac:dyDescent="0.4">
      <c r="A19" s="158"/>
      <c r="B19" s="161"/>
      <c r="C19" s="45">
        <f>C17-C18</f>
        <v>0</v>
      </c>
      <c r="D19" s="45">
        <f>D17-D18</f>
        <v>0</v>
      </c>
      <c r="E19" s="45">
        <f>E17-E18</f>
        <v>0</v>
      </c>
      <c r="F19" s="22"/>
    </row>
    <row r="20" spans="1:6" s="2" customFormat="1" ht="15" x14ac:dyDescent="0.4">
      <c r="A20" s="158"/>
      <c r="B20" s="162" t="s">
        <v>5</v>
      </c>
      <c r="C20" s="46">
        <v>45</v>
      </c>
      <c r="D20" s="46">
        <v>35</v>
      </c>
      <c r="E20" s="46">
        <v>35</v>
      </c>
      <c r="F20" s="23"/>
    </row>
    <row r="21" spans="1:6" s="2" customFormat="1" ht="15" x14ac:dyDescent="0.4">
      <c r="A21" s="158"/>
      <c r="B21" s="160"/>
      <c r="C21" s="44">
        <v>45</v>
      </c>
      <c r="D21" s="44">
        <v>35</v>
      </c>
      <c r="E21" s="44">
        <v>35</v>
      </c>
      <c r="F21" s="23"/>
    </row>
    <row r="22" spans="1:6" s="2" customFormat="1" ht="15" x14ac:dyDescent="0.4">
      <c r="A22" s="158"/>
      <c r="B22" s="161"/>
      <c r="C22" s="45">
        <f>C20-C21</f>
        <v>0</v>
      </c>
      <c r="D22" s="45">
        <f>D20-D21</f>
        <v>0</v>
      </c>
      <c r="E22" s="45">
        <f>E20-E21</f>
        <v>0</v>
      </c>
      <c r="F22" s="22"/>
    </row>
    <row r="23" spans="1:6" s="2" customFormat="1" ht="15" x14ac:dyDescent="0.4">
      <c r="A23" s="158"/>
      <c r="B23" s="162" t="s">
        <v>33</v>
      </c>
      <c r="C23" s="46">
        <v>45</v>
      </c>
      <c r="D23" s="46">
        <v>35</v>
      </c>
      <c r="E23" s="46">
        <v>35</v>
      </c>
      <c r="F23" s="22"/>
    </row>
    <row r="24" spans="1:6" s="2" customFormat="1" ht="15" x14ac:dyDescent="0.4">
      <c r="A24" s="158"/>
      <c r="B24" s="160"/>
      <c r="C24" s="44">
        <v>45</v>
      </c>
      <c r="D24" s="44">
        <v>35</v>
      </c>
      <c r="E24" s="44">
        <v>35</v>
      </c>
      <c r="F24" s="22"/>
    </row>
    <row r="25" spans="1:6" s="2" customFormat="1" ht="15" x14ac:dyDescent="0.4">
      <c r="A25" s="158"/>
      <c r="B25" s="161"/>
      <c r="C25" s="45">
        <f>C23-C24</f>
        <v>0</v>
      </c>
      <c r="D25" s="45">
        <f>D23-D24</f>
        <v>0</v>
      </c>
      <c r="E25" s="45">
        <f>E23-E24</f>
        <v>0</v>
      </c>
      <c r="F25" s="22"/>
    </row>
    <row r="26" spans="1:6" s="2" customFormat="1" ht="15" x14ac:dyDescent="0.4">
      <c r="A26" s="158"/>
      <c r="B26" s="162" t="s">
        <v>35</v>
      </c>
      <c r="C26" s="46">
        <v>105</v>
      </c>
      <c r="D26" s="46">
        <v>105</v>
      </c>
      <c r="E26" s="46">
        <v>105</v>
      </c>
      <c r="F26" s="22"/>
    </row>
    <row r="27" spans="1:6" s="2" customFormat="1" ht="15" x14ac:dyDescent="0.4">
      <c r="A27" s="158"/>
      <c r="B27" s="160"/>
      <c r="C27" s="44">
        <v>105</v>
      </c>
      <c r="D27" s="44">
        <v>105</v>
      </c>
      <c r="E27" s="44">
        <v>105</v>
      </c>
      <c r="F27" s="22"/>
    </row>
    <row r="28" spans="1:6" s="2" customFormat="1" ht="15" x14ac:dyDescent="0.4">
      <c r="A28" s="158"/>
      <c r="B28" s="161"/>
      <c r="C28" s="45">
        <f>C26-C27</f>
        <v>0</v>
      </c>
      <c r="D28" s="45">
        <f>D26-D27</f>
        <v>0</v>
      </c>
      <c r="E28" s="45">
        <f>E26-E27</f>
        <v>0</v>
      </c>
      <c r="F28" s="22"/>
    </row>
    <row r="29" spans="1:6" s="2" customFormat="1" ht="15" x14ac:dyDescent="0.4">
      <c r="A29" s="158"/>
      <c r="B29" s="162" t="s">
        <v>34</v>
      </c>
      <c r="C29" s="46">
        <v>70</v>
      </c>
      <c r="D29" s="46">
        <v>70</v>
      </c>
      <c r="E29" s="46">
        <v>35</v>
      </c>
      <c r="F29" s="22"/>
    </row>
    <row r="30" spans="1:6" s="2" customFormat="1" ht="15" x14ac:dyDescent="0.4">
      <c r="A30" s="158"/>
      <c r="B30" s="160"/>
      <c r="C30" s="44">
        <v>70</v>
      </c>
      <c r="D30" s="44">
        <v>70</v>
      </c>
      <c r="E30" s="44">
        <v>35</v>
      </c>
      <c r="F30" s="22"/>
    </row>
    <row r="31" spans="1:6" s="2" customFormat="1" ht="15" x14ac:dyDescent="0.4">
      <c r="A31" s="158"/>
      <c r="B31" s="161"/>
      <c r="C31" s="45">
        <f>C29-C30</f>
        <v>0</v>
      </c>
      <c r="D31" s="45">
        <f>D29-D30</f>
        <v>0</v>
      </c>
      <c r="E31" s="45">
        <f>E29-E30</f>
        <v>0</v>
      </c>
      <c r="F31" s="22"/>
    </row>
    <row r="32" spans="1:6" s="2" customFormat="1" ht="15" x14ac:dyDescent="0.4">
      <c r="A32" s="158"/>
      <c r="B32" s="162" t="s">
        <v>9</v>
      </c>
      <c r="C32" s="46">
        <v>140</v>
      </c>
      <c r="D32" s="46">
        <v>140</v>
      </c>
      <c r="E32" s="46">
        <v>140</v>
      </c>
      <c r="F32" s="22"/>
    </row>
    <row r="33" spans="1:6" s="2" customFormat="1" ht="15" x14ac:dyDescent="0.4">
      <c r="A33" s="158"/>
      <c r="B33" s="160"/>
      <c r="C33" s="44">
        <v>140</v>
      </c>
      <c r="D33" s="44">
        <v>140</v>
      </c>
      <c r="E33" s="44">
        <v>140</v>
      </c>
      <c r="F33" s="22"/>
    </row>
    <row r="34" spans="1:6" s="2" customFormat="1" ht="15" x14ac:dyDescent="0.4">
      <c r="A34" s="159"/>
      <c r="B34" s="161"/>
      <c r="C34" s="45">
        <f>C32-C33</f>
        <v>0</v>
      </c>
      <c r="D34" s="45">
        <f>D32-D33</f>
        <v>0</v>
      </c>
      <c r="E34" s="45">
        <f>E32-E33</f>
        <v>0</v>
      </c>
      <c r="F34" s="22"/>
    </row>
    <row r="35" spans="1:6" s="2" customFormat="1" ht="13.5" customHeight="1" x14ac:dyDescent="0.4">
      <c r="A35" s="140" t="s">
        <v>55</v>
      </c>
      <c r="B35" s="141"/>
      <c r="C35" s="46">
        <v>35</v>
      </c>
      <c r="D35" s="46">
        <v>35</v>
      </c>
      <c r="E35" s="46">
        <v>35</v>
      </c>
      <c r="F35" s="22"/>
    </row>
    <row r="36" spans="1:6" s="2" customFormat="1" ht="15" x14ac:dyDescent="0.4">
      <c r="A36" s="142"/>
      <c r="B36" s="143"/>
      <c r="C36" s="44">
        <v>35</v>
      </c>
      <c r="D36" s="44">
        <v>35</v>
      </c>
      <c r="E36" s="44">
        <v>35</v>
      </c>
      <c r="F36" s="22"/>
    </row>
    <row r="37" spans="1:6" s="2" customFormat="1" ht="15" x14ac:dyDescent="0.4">
      <c r="A37" s="144"/>
      <c r="B37" s="145"/>
      <c r="C37" s="45">
        <f>C35-C36</f>
        <v>0</v>
      </c>
      <c r="D37" s="45">
        <f>D35-D36</f>
        <v>0</v>
      </c>
      <c r="E37" s="45">
        <f>E35-E36</f>
        <v>0</v>
      </c>
      <c r="F37" s="22"/>
    </row>
    <row r="38" spans="1:6" s="2" customFormat="1" ht="13.5" customHeight="1" x14ac:dyDescent="0.4">
      <c r="A38" s="140" t="s">
        <v>57</v>
      </c>
      <c r="B38" s="141"/>
      <c r="C38" s="46">
        <v>50</v>
      </c>
      <c r="D38" s="46">
        <v>70</v>
      </c>
      <c r="E38" s="46">
        <v>70</v>
      </c>
      <c r="F38" s="22"/>
    </row>
    <row r="39" spans="1:6" s="2" customFormat="1" ht="15" x14ac:dyDescent="0.4">
      <c r="A39" s="142"/>
      <c r="B39" s="143"/>
      <c r="C39" s="44">
        <v>50</v>
      </c>
      <c r="D39" s="44">
        <v>70</v>
      </c>
      <c r="E39" s="44">
        <v>70</v>
      </c>
      <c r="F39" s="22"/>
    </row>
    <row r="40" spans="1:6" s="2" customFormat="1" ht="15" x14ac:dyDescent="0.4">
      <c r="A40" s="144"/>
      <c r="B40" s="145"/>
      <c r="C40" s="45">
        <f>C38-C39</f>
        <v>0</v>
      </c>
      <c r="D40" s="45">
        <f>D38-D39</f>
        <v>0</v>
      </c>
      <c r="E40" s="45">
        <f>E38-E39</f>
        <v>0</v>
      </c>
      <c r="F40" s="22"/>
    </row>
    <row r="41" spans="1:6" s="2" customFormat="1" ht="13.5" customHeight="1" x14ac:dyDescent="0.4">
      <c r="A41" s="140" t="s">
        <v>58</v>
      </c>
      <c r="B41" s="141"/>
      <c r="C41" s="46">
        <v>35</v>
      </c>
      <c r="D41" s="46">
        <v>35</v>
      </c>
      <c r="E41" s="46">
        <v>35</v>
      </c>
      <c r="F41" s="22"/>
    </row>
    <row r="42" spans="1:6" s="2" customFormat="1" ht="15" x14ac:dyDescent="0.4">
      <c r="A42" s="142"/>
      <c r="B42" s="143"/>
      <c r="C42" s="44">
        <v>35</v>
      </c>
      <c r="D42" s="44">
        <v>35</v>
      </c>
      <c r="E42" s="44">
        <v>35</v>
      </c>
      <c r="F42" s="22"/>
    </row>
    <row r="43" spans="1:6" s="2" customFormat="1" ht="15" x14ac:dyDescent="0.4">
      <c r="A43" s="144"/>
      <c r="B43" s="145"/>
      <c r="C43" s="47">
        <f>C41-C42</f>
        <v>0</v>
      </c>
      <c r="D43" s="47">
        <f>D41-D42</f>
        <v>0</v>
      </c>
      <c r="E43" s="47">
        <f>E41-E42</f>
        <v>0</v>
      </c>
      <c r="F43" s="22"/>
    </row>
    <row r="44" spans="1:6" s="2" customFormat="1" ht="30" customHeight="1" x14ac:dyDescent="0.4">
      <c r="A44" s="146"/>
      <c r="B44" s="146"/>
      <c r="C44" s="48"/>
      <c r="D44" s="48"/>
      <c r="E44" s="48"/>
      <c r="F44" s="50" t="s">
        <v>195</v>
      </c>
    </row>
    <row r="45" spans="1:6" s="3" customFormat="1" ht="30" customHeight="1" x14ac:dyDescent="0.4">
      <c r="A45" s="148"/>
      <c r="B45" s="148"/>
      <c r="C45" s="49"/>
      <c r="D45" s="49"/>
      <c r="E45" s="49"/>
      <c r="F45" s="22" t="str">
        <f>IF(A44="",IF(COUNTIF(A45:E45,"")&lt;5,"エラー！記入箇所を確認してください。",""),"←新設教科等を"&amp;ROW(A2)&amp;"つ以上設けている場合、名称及び各学年の授業時数を記載してください。")</f>
        <v/>
      </c>
    </row>
    <row r="46" spans="1:6" s="3" customFormat="1" ht="30" customHeight="1" x14ac:dyDescent="0.4">
      <c r="A46" s="148"/>
      <c r="B46" s="148"/>
      <c r="C46" s="49"/>
      <c r="D46" s="49"/>
      <c r="E46" s="49"/>
      <c r="F46" s="22" t="str">
        <f t="shared" ref="F46:F63" si="0">IF(A45="",IF(COUNTIF(A46:E46,"")&lt;5,"エラー！記入箇所を確認してください。",""),"←新設教科等を"&amp;ROW(A3)&amp;"つ以上設けている場合、名称及び各学年の授業時数を記載してください。")</f>
        <v/>
      </c>
    </row>
    <row r="47" spans="1:6" s="2" customFormat="1" ht="30" customHeight="1" x14ac:dyDescent="0.4">
      <c r="A47" s="148"/>
      <c r="B47" s="148"/>
      <c r="C47" s="49"/>
      <c r="D47" s="49"/>
      <c r="E47" s="49"/>
      <c r="F47" s="22" t="str">
        <f t="shared" si="0"/>
        <v/>
      </c>
    </row>
    <row r="48" spans="1:6" s="2" customFormat="1" ht="30" customHeight="1" x14ac:dyDescent="0.4">
      <c r="A48" s="148"/>
      <c r="B48" s="148"/>
      <c r="C48" s="49"/>
      <c r="D48" s="49"/>
      <c r="E48" s="49"/>
      <c r="F48" s="22" t="str">
        <f t="shared" si="0"/>
        <v/>
      </c>
    </row>
    <row r="49" spans="1:6" s="2" customFormat="1" ht="30" customHeight="1" x14ac:dyDescent="0.4">
      <c r="A49" s="148"/>
      <c r="B49" s="148"/>
      <c r="C49" s="49"/>
      <c r="D49" s="49"/>
      <c r="E49" s="49"/>
      <c r="F49" s="22" t="str">
        <f t="shared" si="0"/>
        <v/>
      </c>
    </row>
    <row r="50" spans="1:6" s="2" customFormat="1" ht="30" customHeight="1" x14ac:dyDescent="0.4">
      <c r="A50" s="148"/>
      <c r="B50" s="148"/>
      <c r="C50" s="49"/>
      <c r="D50" s="49"/>
      <c r="E50" s="49"/>
      <c r="F50" s="22" t="str">
        <f t="shared" si="0"/>
        <v/>
      </c>
    </row>
    <row r="51" spans="1:6" ht="30" customHeight="1" x14ac:dyDescent="0.4">
      <c r="A51" s="148"/>
      <c r="B51" s="148"/>
      <c r="C51" s="49"/>
      <c r="D51" s="49"/>
      <c r="E51" s="49"/>
      <c r="F51" s="22" t="str">
        <f t="shared" si="0"/>
        <v/>
      </c>
    </row>
    <row r="52" spans="1:6" ht="30" customHeight="1" x14ac:dyDescent="0.4">
      <c r="A52" s="148"/>
      <c r="B52" s="148"/>
      <c r="C52" s="49"/>
      <c r="D52" s="49"/>
      <c r="E52" s="49"/>
      <c r="F52" s="22" t="str">
        <f t="shared" si="0"/>
        <v/>
      </c>
    </row>
    <row r="53" spans="1:6" ht="30" customHeight="1" x14ac:dyDescent="0.4">
      <c r="A53" s="148"/>
      <c r="B53" s="148"/>
      <c r="C53" s="49"/>
      <c r="D53" s="49"/>
      <c r="E53" s="49"/>
      <c r="F53" s="22" t="str">
        <f t="shared" si="0"/>
        <v/>
      </c>
    </row>
    <row r="54" spans="1:6" ht="30" customHeight="1" x14ac:dyDescent="0.4">
      <c r="A54" s="148"/>
      <c r="B54" s="148"/>
      <c r="C54" s="49"/>
      <c r="D54" s="49"/>
      <c r="E54" s="49"/>
      <c r="F54" s="22" t="str">
        <f t="shared" si="0"/>
        <v/>
      </c>
    </row>
    <row r="55" spans="1:6" ht="30" customHeight="1" x14ac:dyDescent="0.4">
      <c r="A55" s="148"/>
      <c r="B55" s="148"/>
      <c r="C55" s="49"/>
      <c r="D55" s="49"/>
      <c r="E55" s="49"/>
      <c r="F55" s="22" t="str">
        <f t="shared" si="0"/>
        <v/>
      </c>
    </row>
    <row r="56" spans="1:6" ht="30" customHeight="1" x14ac:dyDescent="0.4">
      <c r="A56" s="148"/>
      <c r="B56" s="148"/>
      <c r="C56" s="49"/>
      <c r="D56" s="49"/>
      <c r="E56" s="49"/>
      <c r="F56" s="22" t="str">
        <f t="shared" si="0"/>
        <v/>
      </c>
    </row>
    <row r="57" spans="1:6" ht="30" customHeight="1" x14ac:dyDescent="0.4">
      <c r="A57" s="148"/>
      <c r="B57" s="148"/>
      <c r="C57" s="49"/>
      <c r="D57" s="49"/>
      <c r="E57" s="49"/>
      <c r="F57" s="22" t="str">
        <f t="shared" si="0"/>
        <v/>
      </c>
    </row>
    <row r="58" spans="1:6" ht="30" customHeight="1" x14ac:dyDescent="0.4">
      <c r="A58" s="148"/>
      <c r="B58" s="148"/>
      <c r="C58" s="49"/>
      <c r="D58" s="49"/>
      <c r="E58" s="49"/>
      <c r="F58" s="22" t="str">
        <f t="shared" si="0"/>
        <v/>
      </c>
    </row>
    <row r="59" spans="1:6" ht="30" customHeight="1" x14ac:dyDescent="0.4">
      <c r="A59" s="148"/>
      <c r="B59" s="148"/>
      <c r="C59" s="49"/>
      <c r="D59" s="49"/>
      <c r="E59" s="49"/>
      <c r="F59" s="22" t="str">
        <f t="shared" si="0"/>
        <v/>
      </c>
    </row>
    <row r="60" spans="1:6" ht="30" customHeight="1" x14ac:dyDescent="0.4">
      <c r="A60" s="148"/>
      <c r="B60" s="148"/>
      <c r="C60" s="49"/>
      <c r="D60" s="49"/>
      <c r="E60" s="49"/>
      <c r="F60" s="22" t="str">
        <f t="shared" si="0"/>
        <v/>
      </c>
    </row>
    <row r="61" spans="1:6" ht="30" customHeight="1" x14ac:dyDescent="0.4">
      <c r="A61" s="148"/>
      <c r="B61" s="148"/>
      <c r="C61" s="49"/>
      <c r="D61" s="49"/>
      <c r="E61" s="49"/>
      <c r="F61" s="22" t="str">
        <f t="shared" si="0"/>
        <v/>
      </c>
    </row>
    <row r="62" spans="1:6" ht="30" customHeight="1" x14ac:dyDescent="0.4">
      <c r="A62" s="148"/>
      <c r="B62" s="148"/>
      <c r="C62" s="49"/>
      <c r="D62" s="49"/>
      <c r="E62" s="49"/>
      <c r="F62" s="22" t="str">
        <f t="shared" si="0"/>
        <v/>
      </c>
    </row>
    <row r="63" spans="1:6" ht="30" customHeight="1" x14ac:dyDescent="0.4">
      <c r="A63" s="148"/>
      <c r="B63" s="148"/>
      <c r="C63" s="49"/>
      <c r="D63" s="49"/>
      <c r="E63" s="49"/>
      <c r="F63" s="22" t="str">
        <f t="shared" si="0"/>
        <v/>
      </c>
    </row>
    <row r="64" spans="1:6" x14ac:dyDescent="0.4">
      <c r="A64" s="28"/>
      <c r="B64" s="28"/>
      <c r="C64" s="28"/>
      <c r="D64" s="28"/>
      <c r="E64" s="28"/>
      <c r="F64" s="53"/>
    </row>
    <row r="65" spans="6:6" x14ac:dyDescent="0.4">
      <c r="F65" s="53"/>
    </row>
    <row r="66" spans="6:6" x14ac:dyDescent="0.4">
      <c r="F66" s="53"/>
    </row>
    <row r="67" spans="6:6" x14ac:dyDescent="0.4">
      <c r="F67" s="53"/>
    </row>
    <row r="68" spans="6:6" x14ac:dyDescent="0.4">
      <c r="F68" s="53"/>
    </row>
    <row r="69" spans="6:6" x14ac:dyDescent="0.4">
      <c r="F69" s="53"/>
    </row>
    <row r="70" spans="6:6" x14ac:dyDescent="0.4">
      <c r="F70" s="53"/>
    </row>
    <row r="71" spans="6:6" x14ac:dyDescent="0.4">
      <c r="F71" s="53"/>
    </row>
    <row r="72" spans="6:6" x14ac:dyDescent="0.4">
      <c r="F72" s="53"/>
    </row>
    <row r="73" spans="6:6" x14ac:dyDescent="0.4">
      <c r="F73" s="53"/>
    </row>
    <row r="74" spans="6:6" x14ac:dyDescent="0.4">
      <c r="F74" s="53"/>
    </row>
    <row r="75" spans="6:6" x14ac:dyDescent="0.4">
      <c r="F75" s="53"/>
    </row>
  </sheetData>
  <sheetProtection algorithmName="SHA-512" hashValue="cemepgS308hwga5SxicUTtECckbn4Ll0loqv2MpFwjGIekRFkH9QIrz6sNipvGQYNIJL+oWj9h140ODrVXn/cQ==" saltValue="1eTPqaQwZVVY9X6oM2xpdw==" spinCount="100000" sheet="1" objects="1" scenarios="1"/>
  <protectedRanges>
    <protectedRange sqref="C8:E8 C11:E11 C14:E14 C17:E17 C20:E20 C23:E23 C26:E26 C29:E29 C32:E32 C35:E35 C38:E38 C41:E41 A44:E63" name="範囲1"/>
  </protectedRanges>
  <mergeCells count="39">
    <mergeCell ref="A62:B62"/>
    <mergeCell ref="A63:B63"/>
    <mergeCell ref="A57:B57"/>
    <mergeCell ref="A58:B58"/>
    <mergeCell ref="A59:B59"/>
    <mergeCell ref="A60:B60"/>
    <mergeCell ref="A61:B61"/>
    <mergeCell ref="A52:B52"/>
    <mergeCell ref="A53:B53"/>
    <mergeCell ref="A54:B54"/>
    <mergeCell ref="A55:B55"/>
    <mergeCell ref="A56:B56"/>
    <mergeCell ref="A5:B7"/>
    <mergeCell ref="A35:B37"/>
    <mergeCell ref="B29:B31"/>
    <mergeCell ref="B32:B34"/>
    <mergeCell ref="A1:F1"/>
    <mergeCell ref="A2:F2"/>
    <mergeCell ref="A3:B3"/>
    <mergeCell ref="A8:A34"/>
    <mergeCell ref="B8:B10"/>
    <mergeCell ref="B11:B13"/>
    <mergeCell ref="B14:B16"/>
    <mergeCell ref="B17:B19"/>
    <mergeCell ref="A4:B4"/>
    <mergeCell ref="B20:B22"/>
    <mergeCell ref="B23:B25"/>
    <mergeCell ref="B26:B28"/>
    <mergeCell ref="F10:F11"/>
    <mergeCell ref="A49:B49"/>
    <mergeCell ref="A50:B50"/>
    <mergeCell ref="A51:B51"/>
    <mergeCell ref="A38:B40"/>
    <mergeCell ref="A41:B43"/>
    <mergeCell ref="A44:B44"/>
    <mergeCell ref="A45:B45"/>
    <mergeCell ref="A46:B46"/>
    <mergeCell ref="A47:B47"/>
    <mergeCell ref="A48:B48"/>
  </mergeCells>
  <phoneticPr fontId="1"/>
  <conditionalFormatting sqref="A45:E63">
    <cfRule type="expression" dxfId="8" priority="147">
      <formula>$A44&lt;&gt;""</formula>
    </cfRule>
  </conditionalFormatting>
  <conditionalFormatting sqref="A3:F63">
    <cfRule type="expression" dxfId="7" priority="1">
      <formula>$A$2="本様式には記載不要です。"</formula>
    </cfRule>
  </conditionalFormatting>
  <conditionalFormatting sqref="C5:E5">
    <cfRule type="expression" dxfId="6" priority="6">
      <formula>C7&lt;0</formula>
    </cfRule>
  </conditionalFormatting>
  <conditionalFormatting sqref="C7:E7 C10:E10 C13:E13 C16:E16 C19:E19 C22:E22 C25:E25 C28:E28 C31:E31 C34:E34 C37:E37 C40:E40 C43:E43">
    <cfRule type="expression" dxfId="5" priority="7">
      <formula>AND(C7&lt;0,C7&lt;&gt;"-")</formula>
    </cfRule>
    <cfRule type="expression" dxfId="4" priority="8">
      <formula>AND(C7&gt;0,C7&lt;&gt;"-")</formula>
    </cfRule>
  </conditionalFormatting>
  <conditionalFormatting sqref="F12:F15">
    <cfRule type="notContainsBlanks" dxfId="3" priority="5">
      <formula>LEN(TRIM(F12))&gt;0</formula>
    </cfRule>
  </conditionalFormatting>
  <conditionalFormatting sqref="F44:F63">
    <cfRule type="containsText" dxfId="2" priority="2" operator="containsText" text="エラー！">
      <formula>NOT(ISERROR(SEARCH("エラー！",F44)))</formula>
    </cfRule>
  </conditionalFormatting>
  <dataValidations count="1">
    <dataValidation type="whole" operator="greaterThanOrEqual" allowBlank="1" showInputMessage="1" showErrorMessage="1" sqref="C5:E63" xr:uid="{00000000-0002-0000-0200-000000000000}">
      <formula1>0</formula1>
    </dataValidation>
  </dataValidations>
  <pageMargins left="0.7" right="0.7" top="0.75" bottom="0.75" header="0.3" footer="0.3"/>
  <pageSetup paperSize="9" scale="6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90"/>
  <sheetViews>
    <sheetView showGridLines="0" tabSelected="1" view="pageBreakPreview" zoomScale="115" zoomScaleNormal="85" zoomScaleSheetLayoutView="115" workbookViewId="0">
      <pane ySplit="12" topLeftCell="A13" activePane="bottomLeft" state="frozen"/>
      <selection pane="bottomLeft" activeCell="F13" sqref="F13"/>
    </sheetView>
  </sheetViews>
  <sheetFormatPr defaultColWidth="9" defaultRowHeight="15" x14ac:dyDescent="0.4"/>
  <cols>
    <col min="1" max="1" width="20.75" style="22" customWidth="1"/>
    <col min="2" max="2" width="7.125" style="22" customWidth="1"/>
    <col min="3" max="3" width="23.875" style="22" customWidth="1"/>
    <col min="4" max="4" width="20.75" style="22" customWidth="1"/>
    <col min="5" max="5" width="7.125" style="23" customWidth="1"/>
    <col min="6" max="6" width="25" style="22" customWidth="1"/>
    <col min="7" max="7" width="7.125" style="23" customWidth="1"/>
    <col min="8" max="8" width="7.125" style="23" hidden="1" customWidth="1"/>
    <col min="9" max="11" width="7.125" style="22" hidden="1" customWidth="1"/>
    <col min="12" max="21" width="6" style="16" customWidth="1"/>
    <col min="22" max="22" width="8.25" style="16" customWidth="1"/>
    <col min="23" max="23" width="6" style="16" customWidth="1"/>
    <col min="24" max="24" width="8.25" style="16" customWidth="1"/>
    <col min="25" max="26" width="6" style="16" customWidth="1"/>
    <col min="27" max="27" width="8.25" style="16" customWidth="1"/>
    <col min="28" max="29" width="6" style="16" customWidth="1"/>
    <col min="30" max="31" width="15.375" style="22" customWidth="1"/>
    <col min="32" max="33" width="20.75" style="22" customWidth="1"/>
    <col min="34" max="45" width="15.375" style="2" customWidth="1"/>
    <col min="46" max="46" width="40.875" style="3" bestFit="1" customWidth="1"/>
    <col min="47" max="16384" width="9" style="2"/>
  </cols>
  <sheetData>
    <row r="1" spans="1:46" ht="21" customHeight="1" x14ac:dyDescent="0.4">
      <c r="A1" s="2"/>
      <c r="B1" s="149" t="s">
        <v>52</v>
      </c>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8"/>
      <c r="AI1" s="8"/>
      <c r="AJ1" s="8"/>
      <c r="AK1" s="8"/>
      <c r="AL1" s="8"/>
      <c r="AM1" s="8"/>
      <c r="AN1" s="8"/>
      <c r="AO1" s="8"/>
      <c r="AP1" s="8"/>
      <c r="AQ1" s="8"/>
      <c r="AR1" s="8"/>
      <c r="AS1" s="8"/>
      <c r="AT1" s="7"/>
    </row>
    <row r="3" spans="1:46" x14ac:dyDescent="0.4">
      <c r="B3" s="22" t="s">
        <v>181</v>
      </c>
    </row>
    <row r="4" spans="1:46" x14ac:dyDescent="0.4">
      <c r="B4" s="22" t="s">
        <v>30</v>
      </c>
    </row>
    <row r="5" spans="1:46" ht="12" customHeight="1" x14ac:dyDescent="0.4">
      <c r="A5" s="29"/>
      <c r="B5" s="29"/>
    </row>
    <row r="6" spans="1:46" x14ac:dyDescent="0.4">
      <c r="A6" s="29"/>
      <c r="B6" s="29" t="s">
        <v>182</v>
      </c>
    </row>
    <row r="7" spans="1:46" ht="33.75" customHeight="1" x14ac:dyDescent="0.4">
      <c r="A7" s="29"/>
      <c r="B7" s="29"/>
      <c r="C7" s="26"/>
      <c r="D7" s="22" t="s">
        <v>183</v>
      </c>
      <c r="F7" s="60">
        <f>COUNTA(F13:F90)</f>
        <v>0</v>
      </c>
      <c r="G7" s="22" t="s">
        <v>190</v>
      </c>
    </row>
    <row r="8" spans="1:46" ht="12" customHeight="1" x14ac:dyDescent="0.4">
      <c r="A8" s="29"/>
      <c r="B8" s="29"/>
      <c r="C8" s="177" t="str">
        <f>IF(C7&gt;0,"","エラー！何度目か記載してください。")</f>
        <v>エラー！何度目か記載してください。</v>
      </c>
      <c r="D8" s="177"/>
      <c r="F8" s="176" t="str">
        <f>IF(F7='【様式１】教育課程特例校指定申請書（新規）'!I29,"","エラー！校数を確認してください。")</f>
        <v/>
      </c>
      <c r="G8" s="176"/>
      <c r="H8" s="176"/>
    </row>
    <row r="9" spans="1:46" ht="12" customHeight="1" x14ac:dyDescent="0.4">
      <c r="A9" s="29"/>
      <c r="B9" s="29"/>
    </row>
    <row r="10" spans="1:46" x14ac:dyDescent="0.4">
      <c r="A10" s="170" t="s">
        <v>196</v>
      </c>
      <c r="B10" s="170" t="s">
        <v>106</v>
      </c>
      <c r="C10" s="170" t="s">
        <v>107</v>
      </c>
      <c r="D10" s="170" t="s">
        <v>108</v>
      </c>
      <c r="E10" s="170" t="s">
        <v>79</v>
      </c>
      <c r="F10" s="171" t="s">
        <v>80</v>
      </c>
      <c r="G10" s="174" t="s">
        <v>81</v>
      </c>
      <c r="H10" s="174" t="s">
        <v>82</v>
      </c>
      <c r="I10" s="174" t="s">
        <v>83</v>
      </c>
      <c r="J10" s="174" t="s">
        <v>109</v>
      </c>
      <c r="K10" s="170" t="s">
        <v>84</v>
      </c>
      <c r="L10" s="170"/>
      <c r="M10" s="170"/>
      <c r="N10" s="170"/>
      <c r="O10" s="170"/>
      <c r="P10" s="170"/>
      <c r="Q10" s="170"/>
      <c r="R10" s="170"/>
      <c r="S10" s="170"/>
      <c r="T10" s="170"/>
      <c r="U10" s="170"/>
      <c r="V10" s="170"/>
      <c r="W10" s="170"/>
      <c r="X10" s="170"/>
      <c r="Y10" s="170"/>
      <c r="Z10" s="170"/>
      <c r="AA10" s="170"/>
      <c r="AB10" s="170"/>
      <c r="AC10" s="170"/>
      <c r="AD10" s="175"/>
      <c r="AE10" s="170"/>
      <c r="AF10" s="170"/>
      <c r="AG10" s="170"/>
      <c r="AH10" s="167" t="s">
        <v>189</v>
      </c>
      <c r="AI10" s="167"/>
      <c r="AJ10" s="167"/>
      <c r="AK10" s="167"/>
      <c r="AL10" s="167"/>
      <c r="AM10" s="167"/>
      <c r="AN10" s="167"/>
      <c r="AO10" s="167"/>
      <c r="AP10" s="167"/>
      <c r="AQ10" s="167"/>
      <c r="AR10" s="167"/>
      <c r="AS10" s="167"/>
    </row>
    <row r="11" spans="1:46" ht="13.5" customHeight="1" x14ac:dyDescent="0.4">
      <c r="A11" s="170"/>
      <c r="B11" s="170"/>
      <c r="C11" s="170"/>
      <c r="D11" s="170"/>
      <c r="E11" s="170"/>
      <c r="F11" s="172"/>
      <c r="G11" s="168"/>
      <c r="H11" s="168"/>
      <c r="I11" s="168"/>
      <c r="J11" s="168"/>
      <c r="K11" s="168" t="s">
        <v>85</v>
      </c>
      <c r="L11" s="180" t="s">
        <v>110</v>
      </c>
      <c r="M11" s="181"/>
      <c r="N11" s="181"/>
      <c r="O11" s="181"/>
      <c r="P11" s="181"/>
      <c r="Q11" s="181"/>
      <c r="R11" s="181"/>
      <c r="S11" s="181"/>
      <c r="T11" s="181"/>
      <c r="U11" s="181"/>
      <c r="V11" s="181"/>
      <c r="W11" s="181"/>
      <c r="X11" s="181"/>
      <c r="Y11" s="181"/>
      <c r="Z11" s="181"/>
      <c r="AA11" s="181"/>
      <c r="AB11" s="181"/>
      <c r="AC11" s="181"/>
      <c r="AD11" s="182"/>
      <c r="AE11" s="168" t="s">
        <v>111</v>
      </c>
      <c r="AF11" s="178" t="s">
        <v>86</v>
      </c>
      <c r="AG11" s="168" t="s">
        <v>87</v>
      </c>
      <c r="AH11" s="167" t="s">
        <v>188</v>
      </c>
      <c r="AI11" s="167"/>
      <c r="AJ11" s="167"/>
      <c r="AK11" s="167"/>
      <c r="AL11" s="167"/>
      <c r="AM11" s="167"/>
      <c r="AN11" s="167" t="s">
        <v>112</v>
      </c>
      <c r="AO11" s="167"/>
      <c r="AP11" s="167"/>
      <c r="AQ11" s="167"/>
      <c r="AR11" s="167"/>
      <c r="AS11" s="167"/>
    </row>
    <row r="12" spans="1:46" x14ac:dyDescent="0.4">
      <c r="A12" s="170"/>
      <c r="B12" s="170"/>
      <c r="C12" s="170"/>
      <c r="D12" s="170"/>
      <c r="E12" s="170"/>
      <c r="F12" s="173"/>
      <c r="G12" s="169"/>
      <c r="H12" s="169"/>
      <c r="I12" s="169"/>
      <c r="J12" s="169"/>
      <c r="K12" s="169"/>
      <c r="L12" s="31" t="s">
        <v>88</v>
      </c>
      <c r="M12" s="31" t="s">
        <v>89</v>
      </c>
      <c r="N12" s="31" t="s">
        <v>90</v>
      </c>
      <c r="O12" s="31" t="s">
        <v>91</v>
      </c>
      <c r="P12" s="31" t="s">
        <v>92</v>
      </c>
      <c r="Q12" s="31" t="s">
        <v>93</v>
      </c>
      <c r="R12" s="31" t="s">
        <v>94</v>
      </c>
      <c r="S12" s="31" t="s">
        <v>95</v>
      </c>
      <c r="T12" s="31" t="s">
        <v>96</v>
      </c>
      <c r="U12" s="31" t="s">
        <v>97</v>
      </c>
      <c r="V12" s="31" t="s">
        <v>98</v>
      </c>
      <c r="W12" s="31" t="s">
        <v>99</v>
      </c>
      <c r="X12" s="31" t="s">
        <v>100</v>
      </c>
      <c r="Y12" s="31" t="s">
        <v>101</v>
      </c>
      <c r="Z12" s="31" t="s">
        <v>102</v>
      </c>
      <c r="AA12" s="31" t="s">
        <v>103</v>
      </c>
      <c r="AB12" s="31" t="s">
        <v>104</v>
      </c>
      <c r="AC12" s="31" t="s">
        <v>105</v>
      </c>
      <c r="AD12" s="30" t="s">
        <v>87</v>
      </c>
      <c r="AE12" s="169"/>
      <c r="AF12" s="179"/>
      <c r="AG12" s="169"/>
      <c r="AH12" s="9" t="s">
        <v>184</v>
      </c>
      <c r="AI12" s="9" t="s">
        <v>42</v>
      </c>
      <c r="AJ12" s="9" t="s">
        <v>185</v>
      </c>
      <c r="AK12" s="9" t="s">
        <v>186</v>
      </c>
      <c r="AL12" s="9" t="s">
        <v>187</v>
      </c>
      <c r="AM12" s="9" t="s">
        <v>45</v>
      </c>
      <c r="AN12" s="9" t="s">
        <v>184</v>
      </c>
      <c r="AO12" s="9" t="s">
        <v>42</v>
      </c>
      <c r="AP12" s="9" t="s">
        <v>185</v>
      </c>
      <c r="AQ12" s="9" t="s">
        <v>186</v>
      </c>
      <c r="AR12" s="9" t="s">
        <v>187</v>
      </c>
      <c r="AS12" s="9" t="s">
        <v>45</v>
      </c>
    </row>
    <row r="13" spans="1:46" ht="15.75" x14ac:dyDescent="0.4">
      <c r="A13" s="59" t="str">
        <f>IF(F13="","",'【様式１】教育課程特例校指定申請書（新規）'!J$5)</f>
        <v/>
      </c>
      <c r="B13" s="32" t="str">
        <f>IF(F13="","",'【様式１】教育課程特例校指定申請書（新規）'!E$22)</f>
        <v/>
      </c>
      <c r="C13" s="33" t="str">
        <f>IF(F13="","",'【様式１】教育課程特例校指定申請書（新規）'!E$20)</f>
        <v/>
      </c>
      <c r="D13" s="33" t="str">
        <f>IF(F13="","",'【様式１】教育課程特例校指定申請書（新規）'!E$19)</f>
        <v/>
      </c>
      <c r="E13" s="34" t="str">
        <f>IF(F13="","",IF('【様式１】教育課程特例校指定申請書（新規）'!E$17="私立（学校法人立）","私立",IF('【様式１】教育課程特例校指定申請書（新規）'!E$17="私立（学校設置会社立）","株立",'【様式１】教育課程特例校指定申請書（新規）'!E$17)))</f>
        <v/>
      </c>
      <c r="F13" s="35"/>
      <c r="G13" s="34" t="str">
        <f>IF(F13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3" s="34" t="str">
        <f>IF(F13="","",IF(MONTH('【様式１】教育課程特例校指定申請書（新規）'!J$5)&lt;4,YEAR('【様式１】教育課程特例校指定申請書（新規）'!J$5),YEAR('【様式１】教育課程特例校指定申請書（新規）'!J$5)+1)+0.4)</f>
        <v/>
      </c>
      <c r="I13" s="33"/>
      <c r="J13" s="33"/>
      <c r="K13" s="33"/>
      <c r="L13" s="35"/>
      <c r="M13" s="35"/>
      <c r="N13" s="35"/>
      <c r="O13" s="35"/>
      <c r="P13" s="35"/>
      <c r="Q13" s="35"/>
      <c r="R13" s="35"/>
      <c r="S13" s="35"/>
      <c r="T13" s="35"/>
      <c r="U13" s="35"/>
      <c r="V13" s="35"/>
      <c r="W13" s="35"/>
      <c r="X13" s="35"/>
      <c r="Y13" s="35"/>
      <c r="Z13" s="35"/>
      <c r="AA13" s="35"/>
      <c r="AB13" s="35"/>
      <c r="AC13" s="35"/>
      <c r="AD13" s="35"/>
      <c r="AE13" s="35"/>
      <c r="AF13" s="35"/>
      <c r="AG13" s="35"/>
      <c r="AH13" s="5" t="str">
        <f>IF($F13="","",'【様式１】教育課程特例校指定申請書（新規）'!$F$137)</f>
        <v/>
      </c>
      <c r="AI13" s="5" t="str">
        <f>IF($F13="","",'【様式１】教育課程特例校指定申請書（新規）'!$F$138)</f>
        <v/>
      </c>
      <c r="AJ13" s="5" t="str">
        <f>IF($F13="","",'【様式１】教育課程特例校指定申請書（新規）'!$F$139)</f>
        <v/>
      </c>
      <c r="AK13" s="5" t="str">
        <f>IF($F13="","",'【様式１】教育課程特例校指定申請書（新規）'!$F$140)</f>
        <v/>
      </c>
      <c r="AL13" s="5" t="str">
        <f>IF($F13="","",'【様式１】教育課程特例校指定申請書（新規）'!$F$141)</f>
        <v/>
      </c>
      <c r="AM13" s="5" t="str">
        <f>IF($F13="","",'【様式１】教育課程特例校指定申請書（新規）'!$F$142)</f>
        <v/>
      </c>
      <c r="AN13" s="5" t="str">
        <f>IF($F13="","",'【様式１】教育課程特例校指定申請書（新規）'!$F$148)</f>
        <v/>
      </c>
      <c r="AO13" s="5" t="str">
        <f>IF($F13="","",'【様式１】教育課程特例校指定申請書（新規）'!$F$149)</f>
        <v/>
      </c>
      <c r="AP13" s="5" t="str">
        <f>IF($F13="","",'【様式１】教育課程特例校指定申請書（新規）'!$F$150)</f>
        <v/>
      </c>
      <c r="AQ13" s="5" t="str">
        <f>IF($F13="","",'【様式１】教育課程特例校指定申請書（新規）'!$F$151)</f>
        <v/>
      </c>
      <c r="AR13" s="5" t="str">
        <f>IF($F13="","",'【様式１】教育課程特例校指定申請書（新規）'!$F$152)</f>
        <v/>
      </c>
      <c r="AS13" s="5" t="str">
        <f>IF($F13="","",'【様式１】教育課程特例校指定申請書（新規）'!$F$153)</f>
        <v/>
      </c>
      <c r="AT13" s="58" t="str">
        <f>IF(F13="","エラー！学校名を入力してください。",IF(COUNTA(L13:AG13)=0,"エラー！教育課程の特例を記入してください。",""))</f>
        <v>エラー！学校名を入力してください。</v>
      </c>
    </row>
    <row r="14" spans="1:46" x14ac:dyDescent="0.4">
      <c r="A14" s="54"/>
      <c r="B14" s="54"/>
      <c r="C14" s="55"/>
      <c r="D14" s="55"/>
      <c r="E14" s="56"/>
      <c r="F14" s="35"/>
      <c r="G14" s="34" t="str">
        <f>IF(F14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4" s="34" t="str">
        <f>IF(F14="","",IF(MONTH('【様式１】教育課程特例校指定申請書（新規）'!J$5)&lt;4,YEAR('【様式１】教育課程特例校指定申請書（新規）'!J$5),YEAR('【様式１】教育課程特例校指定申請書（新規）'!J$5)+1)+0.4)</f>
        <v/>
      </c>
      <c r="I14" s="33"/>
      <c r="J14" s="33"/>
      <c r="K14" s="33"/>
      <c r="L14" s="35"/>
      <c r="M14" s="35"/>
      <c r="N14" s="35"/>
      <c r="O14" s="35"/>
      <c r="P14" s="35"/>
      <c r="Q14" s="35"/>
      <c r="R14" s="35"/>
      <c r="S14" s="35"/>
      <c r="T14" s="35"/>
      <c r="U14" s="35"/>
      <c r="V14" s="35"/>
      <c r="W14" s="35"/>
      <c r="X14" s="35"/>
      <c r="Y14" s="35"/>
      <c r="Z14" s="35"/>
      <c r="AA14" s="35"/>
      <c r="AB14" s="35"/>
      <c r="AC14" s="35"/>
      <c r="AD14" s="35"/>
      <c r="AE14" s="35"/>
      <c r="AF14" s="35"/>
      <c r="AG14" s="35"/>
      <c r="AH14" s="57"/>
      <c r="AI14" s="57"/>
      <c r="AJ14" s="57"/>
      <c r="AK14" s="57"/>
      <c r="AL14" s="57"/>
      <c r="AM14" s="57"/>
      <c r="AN14" s="57"/>
      <c r="AO14" s="57"/>
      <c r="AP14" s="57"/>
      <c r="AQ14" s="57"/>
      <c r="AR14" s="57"/>
      <c r="AS14" s="57"/>
      <c r="AT14" s="3" t="str">
        <f>IF(F14="","",IF(F13="","エラー！入力箇所を確認してください。",IF(COUNTA(L14:AG14)=0,"エラー！教育課程の特例を記入してください。","")))</f>
        <v/>
      </c>
    </row>
    <row r="15" spans="1:46" x14ac:dyDescent="0.4">
      <c r="A15" s="54"/>
      <c r="B15" s="54"/>
      <c r="C15" s="55"/>
      <c r="D15" s="55"/>
      <c r="E15" s="56"/>
      <c r="F15" s="35"/>
      <c r="G15" s="34" t="str">
        <f>IF(F15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5" s="34" t="str">
        <f>IF(F15="","",IF(MONTH('【様式１】教育課程特例校指定申請書（新規）'!J$5)&lt;4,YEAR('【様式１】教育課程特例校指定申請書（新規）'!J$5),YEAR('【様式１】教育課程特例校指定申請書（新規）'!J$5)+1)+0.4)</f>
        <v/>
      </c>
      <c r="I15" s="33"/>
      <c r="J15" s="33"/>
      <c r="K15" s="33"/>
      <c r="L15" s="35"/>
      <c r="M15" s="35"/>
      <c r="N15" s="35"/>
      <c r="O15" s="35"/>
      <c r="P15" s="35"/>
      <c r="Q15" s="35"/>
      <c r="R15" s="35"/>
      <c r="S15" s="35"/>
      <c r="T15" s="35"/>
      <c r="U15" s="35"/>
      <c r="V15" s="35"/>
      <c r="W15" s="35"/>
      <c r="X15" s="35"/>
      <c r="Y15" s="35"/>
      <c r="Z15" s="35"/>
      <c r="AA15" s="35"/>
      <c r="AB15" s="35"/>
      <c r="AC15" s="35"/>
      <c r="AD15" s="35"/>
      <c r="AE15" s="35"/>
      <c r="AF15" s="35"/>
      <c r="AG15" s="35"/>
      <c r="AH15" s="57"/>
      <c r="AI15" s="57"/>
      <c r="AJ15" s="57"/>
      <c r="AK15" s="57"/>
      <c r="AL15" s="57"/>
      <c r="AM15" s="57"/>
      <c r="AN15" s="57"/>
      <c r="AO15" s="57"/>
      <c r="AP15" s="57"/>
      <c r="AQ15" s="57"/>
      <c r="AR15" s="57"/>
      <c r="AS15" s="57"/>
      <c r="AT15" s="3" t="str">
        <f t="shared" ref="AT15:AT78" si="0">IF(F15="","",IF(F14="","エラー！入力箇所を確認してください。",IF(COUNTA(L15:AG15)=0,"エラー！教育課程の特例を記入してください。","")))</f>
        <v/>
      </c>
    </row>
    <row r="16" spans="1:46" x14ac:dyDescent="0.4">
      <c r="A16" s="54"/>
      <c r="B16" s="54"/>
      <c r="C16" s="55"/>
      <c r="D16" s="55"/>
      <c r="E16" s="56"/>
      <c r="F16" s="35"/>
      <c r="G16" s="34" t="str">
        <f>IF(F16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6" s="34" t="str">
        <f>IF(F16="","",IF(MONTH('【様式１】教育課程特例校指定申請書（新規）'!J$5)&lt;4,YEAR('【様式１】教育課程特例校指定申請書（新規）'!J$5),YEAR('【様式１】教育課程特例校指定申請書（新規）'!J$5)+1)+0.4)</f>
        <v/>
      </c>
      <c r="I16" s="33"/>
      <c r="J16" s="33"/>
      <c r="K16" s="33"/>
      <c r="L16" s="35"/>
      <c r="M16" s="35"/>
      <c r="N16" s="35"/>
      <c r="O16" s="35"/>
      <c r="P16" s="35"/>
      <c r="Q16" s="35"/>
      <c r="R16" s="35"/>
      <c r="S16" s="35"/>
      <c r="T16" s="35"/>
      <c r="U16" s="35"/>
      <c r="V16" s="35"/>
      <c r="W16" s="35"/>
      <c r="X16" s="35"/>
      <c r="Y16" s="35"/>
      <c r="Z16" s="35"/>
      <c r="AA16" s="35"/>
      <c r="AB16" s="35"/>
      <c r="AC16" s="35"/>
      <c r="AD16" s="35"/>
      <c r="AE16" s="35"/>
      <c r="AF16" s="35"/>
      <c r="AG16" s="35"/>
      <c r="AH16" s="57"/>
      <c r="AI16" s="57"/>
      <c r="AJ16" s="57"/>
      <c r="AK16" s="57"/>
      <c r="AL16" s="57"/>
      <c r="AM16" s="57"/>
      <c r="AN16" s="57"/>
      <c r="AO16" s="57"/>
      <c r="AP16" s="57"/>
      <c r="AQ16" s="57"/>
      <c r="AR16" s="57"/>
      <c r="AS16" s="57"/>
      <c r="AT16" s="3" t="str">
        <f t="shared" si="0"/>
        <v/>
      </c>
    </row>
    <row r="17" spans="1:46" x14ac:dyDescent="0.4">
      <c r="A17" s="54"/>
      <c r="B17" s="54"/>
      <c r="C17" s="55"/>
      <c r="D17" s="55"/>
      <c r="E17" s="56"/>
      <c r="F17" s="35"/>
      <c r="G17" s="34" t="str">
        <f>IF(F17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7" s="34" t="str">
        <f>IF(F17="","",IF(MONTH('【様式１】教育課程特例校指定申請書（新規）'!J$5)&lt;4,YEAR('【様式１】教育課程特例校指定申請書（新規）'!J$5),YEAR('【様式１】教育課程特例校指定申請書（新規）'!J$5)+1)+0.4)</f>
        <v/>
      </c>
      <c r="I17" s="33"/>
      <c r="J17" s="33"/>
      <c r="K17" s="33"/>
      <c r="L17" s="35"/>
      <c r="M17" s="35"/>
      <c r="N17" s="35"/>
      <c r="O17" s="35"/>
      <c r="P17" s="35"/>
      <c r="Q17" s="35"/>
      <c r="R17" s="35"/>
      <c r="S17" s="35"/>
      <c r="T17" s="35"/>
      <c r="U17" s="35"/>
      <c r="V17" s="35"/>
      <c r="W17" s="35"/>
      <c r="X17" s="35"/>
      <c r="Y17" s="35"/>
      <c r="Z17" s="35"/>
      <c r="AA17" s="35"/>
      <c r="AB17" s="35"/>
      <c r="AC17" s="35"/>
      <c r="AD17" s="35"/>
      <c r="AE17" s="35"/>
      <c r="AF17" s="35"/>
      <c r="AG17" s="35"/>
      <c r="AH17" s="57"/>
      <c r="AI17" s="57"/>
      <c r="AJ17" s="57"/>
      <c r="AK17" s="57"/>
      <c r="AL17" s="57"/>
      <c r="AM17" s="57"/>
      <c r="AN17" s="57"/>
      <c r="AO17" s="57"/>
      <c r="AP17" s="57"/>
      <c r="AQ17" s="57"/>
      <c r="AR17" s="57"/>
      <c r="AS17" s="57"/>
      <c r="AT17" s="3" t="str">
        <f t="shared" si="0"/>
        <v/>
      </c>
    </row>
    <row r="18" spans="1:46" x14ac:dyDescent="0.4">
      <c r="A18" s="54"/>
      <c r="B18" s="54"/>
      <c r="C18" s="55"/>
      <c r="D18" s="55"/>
      <c r="E18" s="56"/>
      <c r="F18" s="35"/>
      <c r="G18" s="34" t="str">
        <f>IF(F18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8" s="34" t="str">
        <f>IF(F18="","",IF(MONTH('【様式１】教育課程特例校指定申請書（新規）'!J$5)&lt;4,YEAR('【様式１】教育課程特例校指定申請書（新規）'!J$5),YEAR('【様式１】教育課程特例校指定申請書（新規）'!J$5)+1)+0.4)</f>
        <v/>
      </c>
      <c r="I18" s="33"/>
      <c r="J18" s="33"/>
      <c r="K18" s="33"/>
      <c r="L18" s="35"/>
      <c r="M18" s="35"/>
      <c r="N18" s="35"/>
      <c r="O18" s="35"/>
      <c r="P18" s="35"/>
      <c r="Q18" s="35"/>
      <c r="R18" s="35"/>
      <c r="S18" s="35"/>
      <c r="T18" s="35"/>
      <c r="U18" s="35"/>
      <c r="V18" s="35"/>
      <c r="W18" s="35"/>
      <c r="X18" s="35"/>
      <c r="Y18" s="35"/>
      <c r="Z18" s="35"/>
      <c r="AA18" s="35"/>
      <c r="AB18" s="35"/>
      <c r="AC18" s="35"/>
      <c r="AD18" s="35"/>
      <c r="AE18" s="35"/>
      <c r="AF18" s="35"/>
      <c r="AG18" s="35"/>
      <c r="AH18" s="57"/>
      <c r="AI18" s="57"/>
      <c r="AJ18" s="57"/>
      <c r="AK18" s="57"/>
      <c r="AL18" s="57"/>
      <c r="AM18" s="57"/>
      <c r="AN18" s="57"/>
      <c r="AO18" s="57"/>
      <c r="AP18" s="57"/>
      <c r="AQ18" s="57"/>
      <c r="AR18" s="57"/>
      <c r="AS18" s="57"/>
      <c r="AT18" s="3" t="str">
        <f t="shared" si="0"/>
        <v/>
      </c>
    </row>
    <row r="19" spans="1:46" x14ac:dyDescent="0.4">
      <c r="A19" s="54"/>
      <c r="B19" s="54"/>
      <c r="C19" s="55"/>
      <c r="D19" s="55"/>
      <c r="E19" s="56"/>
      <c r="F19" s="35"/>
      <c r="G19" s="34" t="str">
        <f>IF(F19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19" s="34" t="str">
        <f>IF(F19="","",IF(MONTH('【様式１】教育課程特例校指定申請書（新規）'!J$5)&lt;4,YEAR('【様式１】教育課程特例校指定申請書（新規）'!J$5),YEAR('【様式１】教育課程特例校指定申請書（新規）'!J$5)+1)+0.4)</f>
        <v/>
      </c>
      <c r="I19" s="33"/>
      <c r="J19" s="33"/>
      <c r="K19" s="33"/>
      <c r="L19" s="35"/>
      <c r="M19" s="35"/>
      <c r="N19" s="35"/>
      <c r="O19" s="35"/>
      <c r="P19" s="35"/>
      <c r="Q19" s="35"/>
      <c r="R19" s="35"/>
      <c r="S19" s="35"/>
      <c r="T19" s="35"/>
      <c r="U19" s="35"/>
      <c r="V19" s="35"/>
      <c r="W19" s="35"/>
      <c r="X19" s="35"/>
      <c r="Y19" s="35"/>
      <c r="Z19" s="35"/>
      <c r="AA19" s="35"/>
      <c r="AB19" s="35"/>
      <c r="AC19" s="35"/>
      <c r="AD19" s="35"/>
      <c r="AE19" s="35"/>
      <c r="AF19" s="35"/>
      <c r="AG19" s="35"/>
      <c r="AH19" s="57"/>
      <c r="AI19" s="57"/>
      <c r="AJ19" s="57"/>
      <c r="AK19" s="57"/>
      <c r="AL19" s="57"/>
      <c r="AM19" s="57"/>
      <c r="AN19" s="57"/>
      <c r="AO19" s="57"/>
      <c r="AP19" s="57"/>
      <c r="AQ19" s="57"/>
      <c r="AR19" s="57"/>
      <c r="AS19" s="57"/>
      <c r="AT19" s="3" t="str">
        <f t="shared" si="0"/>
        <v/>
      </c>
    </row>
    <row r="20" spans="1:46" x14ac:dyDescent="0.4">
      <c r="A20" s="54"/>
      <c r="B20" s="54"/>
      <c r="C20" s="55"/>
      <c r="D20" s="55"/>
      <c r="E20" s="56"/>
      <c r="F20" s="35"/>
      <c r="G20" s="34" t="str">
        <f>IF(F20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0" s="34" t="str">
        <f>IF(F20="","",IF(MONTH('【様式１】教育課程特例校指定申請書（新規）'!J$5)&lt;4,YEAR('【様式１】教育課程特例校指定申請書（新規）'!J$5),YEAR('【様式１】教育課程特例校指定申請書（新規）'!J$5)+1)+0.4)</f>
        <v/>
      </c>
      <c r="I20" s="33"/>
      <c r="J20" s="33"/>
      <c r="K20" s="33"/>
      <c r="L20" s="35"/>
      <c r="M20" s="35"/>
      <c r="N20" s="35"/>
      <c r="O20" s="35"/>
      <c r="P20" s="35"/>
      <c r="Q20" s="35"/>
      <c r="R20" s="35"/>
      <c r="S20" s="35"/>
      <c r="T20" s="35"/>
      <c r="U20" s="35"/>
      <c r="V20" s="35"/>
      <c r="W20" s="35"/>
      <c r="X20" s="35"/>
      <c r="Y20" s="35"/>
      <c r="Z20" s="35"/>
      <c r="AA20" s="35"/>
      <c r="AB20" s="35"/>
      <c r="AC20" s="35"/>
      <c r="AD20" s="35"/>
      <c r="AE20" s="35"/>
      <c r="AF20" s="35"/>
      <c r="AG20" s="35"/>
      <c r="AH20" s="57"/>
      <c r="AI20" s="57"/>
      <c r="AJ20" s="57"/>
      <c r="AK20" s="57"/>
      <c r="AL20" s="57"/>
      <c r="AM20" s="57"/>
      <c r="AN20" s="57"/>
      <c r="AO20" s="57"/>
      <c r="AP20" s="57"/>
      <c r="AQ20" s="57"/>
      <c r="AR20" s="57"/>
      <c r="AS20" s="57"/>
      <c r="AT20" s="3" t="str">
        <f t="shared" si="0"/>
        <v/>
      </c>
    </row>
    <row r="21" spans="1:46" x14ac:dyDescent="0.4">
      <c r="A21" s="54"/>
      <c r="B21" s="54"/>
      <c r="C21" s="55"/>
      <c r="D21" s="55"/>
      <c r="E21" s="56"/>
      <c r="F21" s="35"/>
      <c r="G21" s="34" t="str">
        <f>IF(F21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1" s="34" t="str">
        <f>IF(F21="","",IF(MONTH('【様式１】教育課程特例校指定申請書（新規）'!J$5)&lt;4,YEAR('【様式１】教育課程特例校指定申請書（新規）'!J$5),YEAR('【様式１】教育課程特例校指定申請書（新規）'!J$5)+1)+0.4)</f>
        <v/>
      </c>
      <c r="I21" s="33"/>
      <c r="J21" s="33"/>
      <c r="K21" s="33"/>
      <c r="L21" s="35"/>
      <c r="M21" s="35"/>
      <c r="N21" s="35"/>
      <c r="O21" s="35"/>
      <c r="P21" s="35"/>
      <c r="Q21" s="35"/>
      <c r="R21" s="35"/>
      <c r="S21" s="35"/>
      <c r="T21" s="35"/>
      <c r="U21" s="35"/>
      <c r="V21" s="35"/>
      <c r="W21" s="35"/>
      <c r="X21" s="35"/>
      <c r="Y21" s="35"/>
      <c r="Z21" s="35"/>
      <c r="AA21" s="35"/>
      <c r="AB21" s="35"/>
      <c r="AC21" s="35"/>
      <c r="AD21" s="35"/>
      <c r="AE21" s="35"/>
      <c r="AF21" s="35"/>
      <c r="AG21" s="35"/>
      <c r="AH21" s="57"/>
      <c r="AI21" s="57"/>
      <c r="AJ21" s="57"/>
      <c r="AK21" s="57"/>
      <c r="AL21" s="57"/>
      <c r="AM21" s="57"/>
      <c r="AN21" s="57"/>
      <c r="AO21" s="57"/>
      <c r="AP21" s="57"/>
      <c r="AQ21" s="57"/>
      <c r="AR21" s="57"/>
      <c r="AS21" s="57"/>
      <c r="AT21" s="3" t="str">
        <f t="shared" si="0"/>
        <v/>
      </c>
    </row>
    <row r="22" spans="1:46" x14ac:dyDescent="0.4">
      <c r="A22" s="54"/>
      <c r="B22" s="54"/>
      <c r="C22" s="55"/>
      <c r="D22" s="55"/>
      <c r="E22" s="56"/>
      <c r="F22" s="35"/>
      <c r="G22" s="34" t="str">
        <f>IF(F22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2" s="34" t="str">
        <f>IF(F22="","",IF(MONTH('【様式１】教育課程特例校指定申請書（新規）'!J$5)&lt;4,YEAR('【様式１】教育課程特例校指定申請書（新規）'!J$5),YEAR('【様式１】教育課程特例校指定申請書（新規）'!J$5)+1)+0.4)</f>
        <v/>
      </c>
      <c r="I22" s="33"/>
      <c r="J22" s="33"/>
      <c r="K22" s="33"/>
      <c r="L22" s="35"/>
      <c r="M22" s="35"/>
      <c r="N22" s="35"/>
      <c r="O22" s="35"/>
      <c r="P22" s="35"/>
      <c r="Q22" s="35"/>
      <c r="R22" s="35"/>
      <c r="S22" s="35"/>
      <c r="T22" s="35"/>
      <c r="U22" s="35"/>
      <c r="V22" s="35"/>
      <c r="W22" s="35"/>
      <c r="X22" s="35"/>
      <c r="Y22" s="35"/>
      <c r="Z22" s="35"/>
      <c r="AA22" s="35"/>
      <c r="AB22" s="35"/>
      <c r="AC22" s="35"/>
      <c r="AD22" s="35"/>
      <c r="AE22" s="35"/>
      <c r="AF22" s="35"/>
      <c r="AG22" s="35"/>
      <c r="AH22" s="57"/>
      <c r="AI22" s="57"/>
      <c r="AJ22" s="57"/>
      <c r="AK22" s="57"/>
      <c r="AL22" s="57"/>
      <c r="AM22" s="57"/>
      <c r="AN22" s="57"/>
      <c r="AO22" s="57"/>
      <c r="AP22" s="57"/>
      <c r="AQ22" s="57"/>
      <c r="AR22" s="57"/>
      <c r="AS22" s="57"/>
      <c r="AT22" s="3" t="str">
        <f t="shared" si="0"/>
        <v/>
      </c>
    </row>
    <row r="23" spans="1:46" x14ac:dyDescent="0.4">
      <c r="A23" s="54"/>
      <c r="B23" s="54"/>
      <c r="C23" s="55"/>
      <c r="D23" s="55"/>
      <c r="E23" s="56"/>
      <c r="F23" s="35"/>
      <c r="G23" s="34" t="str">
        <f>IF(F23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3" s="34" t="str">
        <f>IF(F23="","",IF(MONTH('【様式１】教育課程特例校指定申請書（新規）'!J$5)&lt;4,YEAR('【様式１】教育課程特例校指定申請書（新規）'!J$5),YEAR('【様式１】教育課程特例校指定申請書（新規）'!J$5)+1)+0.4)</f>
        <v/>
      </c>
      <c r="I23" s="33"/>
      <c r="J23" s="33"/>
      <c r="K23" s="33"/>
      <c r="L23" s="35"/>
      <c r="M23" s="35"/>
      <c r="N23" s="35"/>
      <c r="O23" s="35"/>
      <c r="P23" s="35"/>
      <c r="Q23" s="35"/>
      <c r="R23" s="35"/>
      <c r="S23" s="35"/>
      <c r="T23" s="35"/>
      <c r="U23" s="35"/>
      <c r="V23" s="35"/>
      <c r="W23" s="35"/>
      <c r="X23" s="35"/>
      <c r="Y23" s="35"/>
      <c r="Z23" s="35"/>
      <c r="AA23" s="35"/>
      <c r="AB23" s="35"/>
      <c r="AC23" s="35"/>
      <c r="AD23" s="35"/>
      <c r="AE23" s="35"/>
      <c r="AF23" s="35"/>
      <c r="AG23" s="35"/>
      <c r="AH23" s="57"/>
      <c r="AI23" s="57"/>
      <c r="AJ23" s="57"/>
      <c r="AK23" s="57"/>
      <c r="AL23" s="57"/>
      <c r="AM23" s="57"/>
      <c r="AN23" s="57"/>
      <c r="AO23" s="57"/>
      <c r="AP23" s="57"/>
      <c r="AQ23" s="57"/>
      <c r="AR23" s="57"/>
      <c r="AS23" s="57"/>
      <c r="AT23" s="3" t="str">
        <f t="shared" si="0"/>
        <v/>
      </c>
    </row>
    <row r="24" spans="1:46" x14ac:dyDescent="0.4">
      <c r="A24" s="54"/>
      <c r="B24" s="54"/>
      <c r="C24" s="55"/>
      <c r="D24" s="55"/>
      <c r="E24" s="56"/>
      <c r="F24" s="35"/>
      <c r="G24" s="34" t="str">
        <f>IF(F24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4" s="34" t="str">
        <f>IF(F24="","",IF(MONTH('【様式１】教育課程特例校指定申請書（新規）'!J$5)&lt;4,YEAR('【様式１】教育課程特例校指定申請書（新規）'!J$5),YEAR('【様式１】教育課程特例校指定申請書（新規）'!J$5)+1)+0.4)</f>
        <v/>
      </c>
      <c r="I24" s="33"/>
      <c r="J24" s="33"/>
      <c r="K24" s="33"/>
      <c r="L24" s="35"/>
      <c r="M24" s="35"/>
      <c r="N24" s="35"/>
      <c r="O24" s="35"/>
      <c r="P24" s="35"/>
      <c r="Q24" s="35"/>
      <c r="R24" s="35"/>
      <c r="S24" s="35"/>
      <c r="T24" s="35"/>
      <c r="U24" s="35"/>
      <c r="V24" s="35"/>
      <c r="W24" s="35"/>
      <c r="X24" s="35"/>
      <c r="Y24" s="35"/>
      <c r="Z24" s="35"/>
      <c r="AA24" s="35"/>
      <c r="AB24" s="35"/>
      <c r="AC24" s="35"/>
      <c r="AD24" s="35"/>
      <c r="AE24" s="35"/>
      <c r="AF24" s="35"/>
      <c r="AG24" s="35"/>
      <c r="AH24" s="57"/>
      <c r="AI24" s="57"/>
      <c r="AJ24" s="57"/>
      <c r="AK24" s="57"/>
      <c r="AL24" s="57"/>
      <c r="AM24" s="57"/>
      <c r="AN24" s="57"/>
      <c r="AO24" s="57"/>
      <c r="AP24" s="57"/>
      <c r="AQ24" s="57"/>
      <c r="AR24" s="57"/>
      <c r="AS24" s="57"/>
      <c r="AT24" s="3" t="str">
        <f t="shared" si="0"/>
        <v/>
      </c>
    </row>
    <row r="25" spans="1:46" x14ac:dyDescent="0.4">
      <c r="A25" s="54"/>
      <c r="B25" s="54"/>
      <c r="C25" s="55"/>
      <c r="D25" s="55"/>
      <c r="E25" s="56"/>
      <c r="F25" s="35"/>
      <c r="G25" s="34" t="str">
        <f>IF(F25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5" s="34" t="str">
        <f>IF(F25="","",IF(MONTH('【様式１】教育課程特例校指定申請書（新規）'!J$5)&lt;4,YEAR('【様式１】教育課程特例校指定申請書（新規）'!J$5),YEAR('【様式１】教育課程特例校指定申請書（新規）'!J$5)+1)+0.4)</f>
        <v/>
      </c>
      <c r="I25" s="33"/>
      <c r="J25" s="33"/>
      <c r="K25" s="33"/>
      <c r="L25" s="35"/>
      <c r="M25" s="35"/>
      <c r="N25" s="35"/>
      <c r="O25" s="35"/>
      <c r="P25" s="35"/>
      <c r="Q25" s="35"/>
      <c r="R25" s="35"/>
      <c r="S25" s="35"/>
      <c r="T25" s="35"/>
      <c r="U25" s="35"/>
      <c r="V25" s="35"/>
      <c r="W25" s="35"/>
      <c r="X25" s="35"/>
      <c r="Y25" s="35"/>
      <c r="Z25" s="35"/>
      <c r="AA25" s="35"/>
      <c r="AB25" s="35"/>
      <c r="AC25" s="35"/>
      <c r="AD25" s="35"/>
      <c r="AE25" s="35"/>
      <c r="AF25" s="35"/>
      <c r="AG25" s="35"/>
      <c r="AH25" s="57"/>
      <c r="AI25" s="57"/>
      <c r="AJ25" s="57"/>
      <c r="AK25" s="57"/>
      <c r="AL25" s="57"/>
      <c r="AM25" s="57"/>
      <c r="AN25" s="57"/>
      <c r="AO25" s="57"/>
      <c r="AP25" s="57"/>
      <c r="AQ25" s="57"/>
      <c r="AR25" s="57"/>
      <c r="AS25" s="57"/>
      <c r="AT25" s="3" t="str">
        <f t="shared" si="0"/>
        <v/>
      </c>
    </row>
    <row r="26" spans="1:46" x14ac:dyDescent="0.4">
      <c r="A26" s="54"/>
      <c r="B26" s="54"/>
      <c r="C26" s="55"/>
      <c r="D26" s="55"/>
      <c r="E26" s="56"/>
      <c r="F26" s="35"/>
      <c r="G26" s="34" t="str">
        <f>IF(F26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6" s="34" t="str">
        <f>IF(F26="","",IF(MONTH('【様式１】教育課程特例校指定申請書（新規）'!J$5)&lt;4,YEAR('【様式１】教育課程特例校指定申請書（新規）'!J$5),YEAR('【様式１】教育課程特例校指定申請書（新規）'!J$5)+1)+0.4)</f>
        <v/>
      </c>
      <c r="I26" s="33"/>
      <c r="J26" s="33"/>
      <c r="K26" s="33"/>
      <c r="L26" s="35"/>
      <c r="M26" s="35"/>
      <c r="N26" s="35"/>
      <c r="O26" s="35"/>
      <c r="P26" s="35"/>
      <c r="Q26" s="35"/>
      <c r="R26" s="35"/>
      <c r="S26" s="35"/>
      <c r="T26" s="35"/>
      <c r="U26" s="35"/>
      <c r="V26" s="35"/>
      <c r="W26" s="35"/>
      <c r="X26" s="35"/>
      <c r="Y26" s="35"/>
      <c r="Z26" s="35"/>
      <c r="AA26" s="35"/>
      <c r="AB26" s="35"/>
      <c r="AC26" s="35"/>
      <c r="AD26" s="35"/>
      <c r="AE26" s="35"/>
      <c r="AF26" s="35"/>
      <c r="AG26" s="35"/>
      <c r="AH26" s="57"/>
      <c r="AI26" s="57"/>
      <c r="AJ26" s="57"/>
      <c r="AK26" s="57"/>
      <c r="AL26" s="57"/>
      <c r="AM26" s="57"/>
      <c r="AN26" s="57"/>
      <c r="AO26" s="57"/>
      <c r="AP26" s="57"/>
      <c r="AQ26" s="57"/>
      <c r="AR26" s="57"/>
      <c r="AS26" s="57"/>
      <c r="AT26" s="3" t="str">
        <f t="shared" si="0"/>
        <v/>
      </c>
    </row>
    <row r="27" spans="1:46" x14ac:dyDescent="0.4">
      <c r="A27" s="54"/>
      <c r="B27" s="54"/>
      <c r="C27" s="55"/>
      <c r="D27" s="55"/>
      <c r="E27" s="56"/>
      <c r="F27" s="35"/>
      <c r="G27" s="34" t="str">
        <f>IF(F27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7" s="34" t="str">
        <f>IF(F27="","",IF(MONTH('【様式１】教育課程特例校指定申請書（新規）'!J$5)&lt;4,YEAR('【様式１】教育課程特例校指定申請書（新規）'!J$5),YEAR('【様式１】教育課程特例校指定申請書（新規）'!J$5)+1)+0.4)</f>
        <v/>
      </c>
      <c r="I27" s="33"/>
      <c r="J27" s="33"/>
      <c r="K27" s="33"/>
      <c r="L27" s="35"/>
      <c r="M27" s="35"/>
      <c r="N27" s="35"/>
      <c r="O27" s="35"/>
      <c r="P27" s="35"/>
      <c r="Q27" s="35"/>
      <c r="R27" s="35"/>
      <c r="S27" s="35"/>
      <c r="T27" s="35"/>
      <c r="U27" s="35"/>
      <c r="V27" s="35"/>
      <c r="W27" s="35"/>
      <c r="X27" s="35"/>
      <c r="Y27" s="35"/>
      <c r="Z27" s="35"/>
      <c r="AA27" s="35"/>
      <c r="AB27" s="35"/>
      <c r="AC27" s="35"/>
      <c r="AD27" s="35"/>
      <c r="AE27" s="35"/>
      <c r="AF27" s="35"/>
      <c r="AG27" s="35"/>
      <c r="AH27" s="57"/>
      <c r="AI27" s="57"/>
      <c r="AJ27" s="57"/>
      <c r="AK27" s="57"/>
      <c r="AL27" s="57"/>
      <c r="AM27" s="57"/>
      <c r="AN27" s="57"/>
      <c r="AO27" s="57"/>
      <c r="AP27" s="57"/>
      <c r="AQ27" s="57"/>
      <c r="AR27" s="57"/>
      <c r="AS27" s="57"/>
      <c r="AT27" s="3" t="str">
        <f t="shared" si="0"/>
        <v/>
      </c>
    </row>
    <row r="28" spans="1:46" x14ac:dyDescent="0.4">
      <c r="A28" s="54"/>
      <c r="B28" s="54"/>
      <c r="C28" s="55"/>
      <c r="D28" s="55"/>
      <c r="E28" s="56"/>
      <c r="F28" s="35"/>
      <c r="G28" s="34" t="str">
        <f>IF(F28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8" s="34" t="str">
        <f>IF(F28="","",IF(MONTH('【様式１】教育課程特例校指定申請書（新規）'!J$5)&lt;4,YEAR('【様式１】教育課程特例校指定申請書（新規）'!J$5),YEAR('【様式１】教育課程特例校指定申請書（新規）'!J$5)+1)+0.4)</f>
        <v/>
      </c>
      <c r="I28" s="33"/>
      <c r="J28" s="33"/>
      <c r="K28" s="33"/>
      <c r="L28" s="35"/>
      <c r="M28" s="35"/>
      <c r="N28" s="35"/>
      <c r="O28" s="35"/>
      <c r="P28" s="35"/>
      <c r="Q28" s="35"/>
      <c r="R28" s="35"/>
      <c r="S28" s="35"/>
      <c r="T28" s="35"/>
      <c r="U28" s="35"/>
      <c r="V28" s="35"/>
      <c r="W28" s="35"/>
      <c r="X28" s="35"/>
      <c r="Y28" s="35"/>
      <c r="Z28" s="35"/>
      <c r="AA28" s="35"/>
      <c r="AB28" s="35"/>
      <c r="AC28" s="35"/>
      <c r="AD28" s="35"/>
      <c r="AE28" s="35"/>
      <c r="AF28" s="35"/>
      <c r="AG28" s="35"/>
      <c r="AH28" s="57"/>
      <c r="AI28" s="57"/>
      <c r="AJ28" s="57"/>
      <c r="AK28" s="57"/>
      <c r="AL28" s="57"/>
      <c r="AM28" s="57"/>
      <c r="AN28" s="57"/>
      <c r="AO28" s="57"/>
      <c r="AP28" s="57"/>
      <c r="AQ28" s="57"/>
      <c r="AR28" s="57"/>
      <c r="AS28" s="57"/>
      <c r="AT28" s="3" t="str">
        <f t="shared" si="0"/>
        <v/>
      </c>
    </row>
    <row r="29" spans="1:46" x14ac:dyDescent="0.4">
      <c r="A29" s="54"/>
      <c r="B29" s="54"/>
      <c r="C29" s="55"/>
      <c r="D29" s="55"/>
      <c r="E29" s="56"/>
      <c r="F29" s="35"/>
      <c r="G29" s="34" t="str">
        <f>IF(F29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29" s="34" t="str">
        <f>IF(F29="","",IF(MONTH('【様式１】教育課程特例校指定申請書（新規）'!J$5)&lt;4,YEAR('【様式１】教育課程特例校指定申請書（新規）'!J$5),YEAR('【様式１】教育課程特例校指定申請書（新規）'!J$5)+1)+0.4)</f>
        <v/>
      </c>
      <c r="I29" s="33"/>
      <c r="J29" s="33"/>
      <c r="K29" s="33"/>
      <c r="L29" s="35"/>
      <c r="M29" s="35"/>
      <c r="N29" s="35"/>
      <c r="O29" s="35"/>
      <c r="P29" s="35"/>
      <c r="Q29" s="35"/>
      <c r="R29" s="35"/>
      <c r="S29" s="35"/>
      <c r="T29" s="35"/>
      <c r="U29" s="35"/>
      <c r="V29" s="35"/>
      <c r="W29" s="35"/>
      <c r="X29" s="35"/>
      <c r="Y29" s="35"/>
      <c r="Z29" s="35"/>
      <c r="AA29" s="35"/>
      <c r="AB29" s="35"/>
      <c r="AC29" s="35"/>
      <c r="AD29" s="35"/>
      <c r="AE29" s="35"/>
      <c r="AF29" s="35"/>
      <c r="AG29" s="35"/>
      <c r="AH29" s="57"/>
      <c r="AI29" s="57"/>
      <c r="AJ29" s="57"/>
      <c r="AK29" s="57"/>
      <c r="AL29" s="57"/>
      <c r="AM29" s="57"/>
      <c r="AN29" s="57"/>
      <c r="AO29" s="57"/>
      <c r="AP29" s="57"/>
      <c r="AQ29" s="57"/>
      <c r="AR29" s="57"/>
      <c r="AS29" s="57"/>
      <c r="AT29" s="3" t="str">
        <f t="shared" si="0"/>
        <v/>
      </c>
    </row>
    <row r="30" spans="1:46" x14ac:dyDescent="0.4">
      <c r="A30" s="54"/>
      <c r="B30" s="54"/>
      <c r="C30" s="55"/>
      <c r="D30" s="55"/>
      <c r="E30" s="56"/>
      <c r="F30" s="35"/>
      <c r="G30" s="34" t="str">
        <f>IF(F30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0" s="34" t="str">
        <f>IF(F30="","",IF(MONTH('【様式１】教育課程特例校指定申請書（新規）'!J$5)&lt;4,YEAR('【様式１】教育課程特例校指定申請書（新規）'!J$5),YEAR('【様式１】教育課程特例校指定申請書（新規）'!J$5)+1)+0.4)</f>
        <v/>
      </c>
      <c r="I30" s="33"/>
      <c r="J30" s="33"/>
      <c r="K30" s="33"/>
      <c r="L30" s="35"/>
      <c r="M30" s="35"/>
      <c r="N30" s="35"/>
      <c r="O30" s="35"/>
      <c r="P30" s="35"/>
      <c r="Q30" s="35"/>
      <c r="R30" s="35"/>
      <c r="S30" s="35"/>
      <c r="T30" s="35"/>
      <c r="U30" s="35"/>
      <c r="V30" s="35"/>
      <c r="W30" s="35"/>
      <c r="X30" s="35"/>
      <c r="Y30" s="35"/>
      <c r="Z30" s="35"/>
      <c r="AA30" s="35"/>
      <c r="AB30" s="35"/>
      <c r="AC30" s="35"/>
      <c r="AD30" s="35"/>
      <c r="AE30" s="35"/>
      <c r="AF30" s="35"/>
      <c r="AG30" s="35"/>
      <c r="AH30" s="57"/>
      <c r="AI30" s="57"/>
      <c r="AJ30" s="57"/>
      <c r="AK30" s="57"/>
      <c r="AL30" s="57"/>
      <c r="AM30" s="57"/>
      <c r="AN30" s="57"/>
      <c r="AO30" s="57"/>
      <c r="AP30" s="57"/>
      <c r="AQ30" s="57"/>
      <c r="AR30" s="57"/>
      <c r="AS30" s="57"/>
      <c r="AT30" s="3" t="str">
        <f t="shared" si="0"/>
        <v/>
      </c>
    </row>
    <row r="31" spans="1:46" x14ac:dyDescent="0.4">
      <c r="A31" s="54"/>
      <c r="B31" s="54"/>
      <c r="C31" s="55"/>
      <c r="D31" s="55"/>
      <c r="E31" s="56"/>
      <c r="F31" s="35"/>
      <c r="G31" s="34" t="str">
        <f>IF(F31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1" s="34" t="str">
        <f>IF(F31="","",IF(MONTH('【様式１】教育課程特例校指定申請書（新規）'!J$5)&lt;4,YEAR('【様式１】教育課程特例校指定申請書（新規）'!J$5),YEAR('【様式１】教育課程特例校指定申請書（新規）'!J$5)+1)+0.4)</f>
        <v/>
      </c>
      <c r="I31" s="33"/>
      <c r="J31" s="33"/>
      <c r="K31" s="33"/>
      <c r="L31" s="35"/>
      <c r="M31" s="35"/>
      <c r="N31" s="35"/>
      <c r="O31" s="35"/>
      <c r="P31" s="35"/>
      <c r="Q31" s="35"/>
      <c r="R31" s="35"/>
      <c r="S31" s="35"/>
      <c r="T31" s="35"/>
      <c r="U31" s="35"/>
      <c r="V31" s="35"/>
      <c r="W31" s="35"/>
      <c r="X31" s="35"/>
      <c r="Y31" s="35"/>
      <c r="Z31" s="35"/>
      <c r="AA31" s="35"/>
      <c r="AB31" s="35"/>
      <c r="AC31" s="35"/>
      <c r="AD31" s="35"/>
      <c r="AE31" s="35"/>
      <c r="AF31" s="35"/>
      <c r="AG31" s="35"/>
      <c r="AH31" s="57"/>
      <c r="AI31" s="57"/>
      <c r="AJ31" s="57"/>
      <c r="AK31" s="57"/>
      <c r="AL31" s="57"/>
      <c r="AM31" s="57"/>
      <c r="AN31" s="57"/>
      <c r="AO31" s="57"/>
      <c r="AP31" s="57"/>
      <c r="AQ31" s="57"/>
      <c r="AR31" s="57"/>
      <c r="AS31" s="57"/>
      <c r="AT31" s="3" t="str">
        <f t="shared" si="0"/>
        <v/>
      </c>
    </row>
    <row r="32" spans="1:46" x14ac:dyDescent="0.4">
      <c r="A32" s="54"/>
      <c r="B32" s="54"/>
      <c r="C32" s="55"/>
      <c r="D32" s="55"/>
      <c r="E32" s="56"/>
      <c r="F32" s="35"/>
      <c r="G32" s="34" t="str">
        <f>IF(F32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2" s="34" t="str">
        <f>IF(F32="","",IF(MONTH('【様式１】教育課程特例校指定申請書（新規）'!J$5)&lt;4,YEAR('【様式１】教育課程特例校指定申請書（新規）'!J$5),YEAR('【様式１】教育課程特例校指定申請書（新規）'!J$5)+1)+0.4)</f>
        <v/>
      </c>
      <c r="I32" s="33"/>
      <c r="J32" s="33"/>
      <c r="K32" s="33"/>
      <c r="L32" s="35"/>
      <c r="M32" s="35"/>
      <c r="N32" s="35"/>
      <c r="O32" s="35"/>
      <c r="P32" s="35"/>
      <c r="Q32" s="35"/>
      <c r="R32" s="35"/>
      <c r="S32" s="35"/>
      <c r="T32" s="35"/>
      <c r="U32" s="35"/>
      <c r="V32" s="35"/>
      <c r="W32" s="35"/>
      <c r="X32" s="35"/>
      <c r="Y32" s="35"/>
      <c r="Z32" s="35"/>
      <c r="AA32" s="35"/>
      <c r="AB32" s="35"/>
      <c r="AC32" s="35"/>
      <c r="AD32" s="35"/>
      <c r="AE32" s="35"/>
      <c r="AF32" s="35"/>
      <c r="AG32" s="35"/>
      <c r="AH32" s="57"/>
      <c r="AI32" s="57"/>
      <c r="AJ32" s="57"/>
      <c r="AK32" s="57"/>
      <c r="AL32" s="57"/>
      <c r="AM32" s="57"/>
      <c r="AN32" s="57"/>
      <c r="AO32" s="57"/>
      <c r="AP32" s="57"/>
      <c r="AQ32" s="57"/>
      <c r="AR32" s="57"/>
      <c r="AS32" s="57"/>
      <c r="AT32" s="3" t="str">
        <f t="shared" si="0"/>
        <v/>
      </c>
    </row>
    <row r="33" spans="1:46" x14ac:dyDescent="0.4">
      <c r="A33" s="54"/>
      <c r="B33" s="54"/>
      <c r="C33" s="55"/>
      <c r="D33" s="55"/>
      <c r="E33" s="56"/>
      <c r="F33" s="35"/>
      <c r="G33" s="34" t="str">
        <f>IF(F33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3" s="34" t="str">
        <f>IF(F33="","",IF(MONTH('【様式１】教育課程特例校指定申請書（新規）'!J$5)&lt;4,YEAR('【様式１】教育課程特例校指定申請書（新規）'!J$5),YEAR('【様式１】教育課程特例校指定申請書（新規）'!J$5)+1)+0.4)</f>
        <v/>
      </c>
      <c r="I33" s="33"/>
      <c r="J33" s="33"/>
      <c r="K33" s="33"/>
      <c r="L33" s="35"/>
      <c r="M33" s="35"/>
      <c r="N33" s="35"/>
      <c r="O33" s="35"/>
      <c r="P33" s="35"/>
      <c r="Q33" s="35"/>
      <c r="R33" s="35"/>
      <c r="S33" s="35"/>
      <c r="T33" s="35"/>
      <c r="U33" s="35"/>
      <c r="V33" s="35"/>
      <c r="W33" s="35"/>
      <c r="X33" s="35"/>
      <c r="Y33" s="35"/>
      <c r="Z33" s="35"/>
      <c r="AA33" s="35"/>
      <c r="AB33" s="35"/>
      <c r="AC33" s="35"/>
      <c r="AD33" s="35"/>
      <c r="AE33" s="35"/>
      <c r="AF33" s="35"/>
      <c r="AG33" s="35"/>
      <c r="AH33" s="57"/>
      <c r="AI33" s="57"/>
      <c r="AJ33" s="57"/>
      <c r="AK33" s="57"/>
      <c r="AL33" s="57"/>
      <c r="AM33" s="57"/>
      <c r="AN33" s="57"/>
      <c r="AO33" s="57"/>
      <c r="AP33" s="57"/>
      <c r="AQ33" s="57"/>
      <c r="AR33" s="57"/>
      <c r="AS33" s="57"/>
      <c r="AT33" s="3" t="str">
        <f t="shared" si="0"/>
        <v/>
      </c>
    </row>
    <row r="34" spans="1:46" x14ac:dyDescent="0.4">
      <c r="A34" s="54"/>
      <c r="B34" s="54"/>
      <c r="C34" s="55"/>
      <c r="D34" s="55"/>
      <c r="E34" s="56"/>
      <c r="F34" s="35"/>
      <c r="G34" s="34" t="str">
        <f>IF(F34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4" s="34" t="str">
        <f>IF(F34="","",IF(MONTH('【様式１】教育課程特例校指定申請書（新規）'!J$5)&lt;4,YEAR('【様式１】教育課程特例校指定申請書（新規）'!J$5),YEAR('【様式１】教育課程特例校指定申請書（新規）'!J$5)+1)+0.4)</f>
        <v/>
      </c>
      <c r="I34" s="33"/>
      <c r="J34" s="33"/>
      <c r="K34" s="33"/>
      <c r="L34" s="35"/>
      <c r="M34" s="35"/>
      <c r="N34" s="35"/>
      <c r="O34" s="35"/>
      <c r="P34" s="35"/>
      <c r="Q34" s="35"/>
      <c r="R34" s="35"/>
      <c r="S34" s="35"/>
      <c r="T34" s="35"/>
      <c r="U34" s="35"/>
      <c r="V34" s="35"/>
      <c r="W34" s="35"/>
      <c r="X34" s="35"/>
      <c r="Y34" s="35"/>
      <c r="Z34" s="35"/>
      <c r="AA34" s="35"/>
      <c r="AB34" s="35"/>
      <c r="AC34" s="35"/>
      <c r="AD34" s="35"/>
      <c r="AE34" s="35"/>
      <c r="AF34" s="35"/>
      <c r="AG34" s="35"/>
      <c r="AH34" s="57"/>
      <c r="AI34" s="57"/>
      <c r="AJ34" s="57"/>
      <c r="AK34" s="57"/>
      <c r="AL34" s="57"/>
      <c r="AM34" s="57"/>
      <c r="AN34" s="57"/>
      <c r="AO34" s="57"/>
      <c r="AP34" s="57"/>
      <c r="AQ34" s="57"/>
      <c r="AR34" s="57"/>
      <c r="AS34" s="57"/>
      <c r="AT34" s="3" t="str">
        <f t="shared" si="0"/>
        <v/>
      </c>
    </row>
    <row r="35" spans="1:46" x14ac:dyDescent="0.4">
      <c r="A35" s="54"/>
      <c r="B35" s="54"/>
      <c r="C35" s="55"/>
      <c r="D35" s="55"/>
      <c r="E35" s="56"/>
      <c r="F35" s="35"/>
      <c r="G35" s="34" t="str">
        <f>IF(F35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5" s="34" t="str">
        <f>IF(F35="","",IF(MONTH('【様式１】教育課程特例校指定申請書（新規）'!J$5)&lt;4,YEAR('【様式１】教育課程特例校指定申請書（新規）'!J$5),YEAR('【様式１】教育課程特例校指定申請書（新規）'!J$5)+1)+0.4)</f>
        <v/>
      </c>
      <c r="I35" s="33"/>
      <c r="J35" s="33"/>
      <c r="K35" s="33"/>
      <c r="L35" s="35"/>
      <c r="M35" s="35"/>
      <c r="N35" s="35"/>
      <c r="O35" s="35"/>
      <c r="P35" s="35"/>
      <c r="Q35" s="35"/>
      <c r="R35" s="35"/>
      <c r="S35" s="35"/>
      <c r="T35" s="35"/>
      <c r="U35" s="35"/>
      <c r="V35" s="35"/>
      <c r="W35" s="35"/>
      <c r="X35" s="35"/>
      <c r="Y35" s="35"/>
      <c r="Z35" s="35"/>
      <c r="AA35" s="35"/>
      <c r="AB35" s="35"/>
      <c r="AC35" s="35"/>
      <c r="AD35" s="35"/>
      <c r="AE35" s="35"/>
      <c r="AF35" s="35"/>
      <c r="AG35" s="35"/>
      <c r="AH35" s="57"/>
      <c r="AI35" s="57"/>
      <c r="AJ35" s="57"/>
      <c r="AK35" s="57"/>
      <c r="AL35" s="57"/>
      <c r="AM35" s="57"/>
      <c r="AN35" s="57"/>
      <c r="AO35" s="57"/>
      <c r="AP35" s="57"/>
      <c r="AQ35" s="57"/>
      <c r="AR35" s="57"/>
      <c r="AS35" s="57"/>
      <c r="AT35" s="3" t="str">
        <f t="shared" si="0"/>
        <v/>
      </c>
    </row>
    <row r="36" spans="1:46" x14ac:dyDescent="0.4">
      <c r="A36" s="54"/>
      <c r="B36" s="54"/>
      <c r="C36" s="55"/>
      <c r="D36" s="55"/>
      <c r="E36" s="56"/>
      <c r="F36" s="35"/>
      <c r="G36" s="34" t="str">
        <f>IF(F36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6" s="34" t="str">
        <f>IF(F36="","",IF(MONTH('【様式１】教育課程特例校指定申請書（新規）'!J$5)&lt;4,YEAR('【様式１】教育課程特例校指定申請書（新規）'!J$5),YEAR('【様式１】教育課程特例校指定申請書（新規）'!J$5)+1)+0.4)</f>
        <v/>
      </c>
      <c r="I36" s="33"/>
      <c r="J36" s="33"/>
      <c r="K36" s="33"/>
      <c r="L36" s="35"/>
      <c r="M36" s="35"/>
      <c r="N36" s="35"/>
      <c r="O36" s="35"/>
      <c r="P36" s="35"/>
      <c r="Q36" s="35"/>
      <c r="R36" s="35"/>
      <c r="S36" s="35"/>
      <c r="T36" s="35"/>
      <c r="U36" s="35"/>
      <c r="V36" s="35"/>
      <c r="W36" s="35"/>
      <c r="X36" s="35"/>
      <c r="Y36" s="35"/>
      <c r="Z36" s="35"/>
      <c r="AA36" s="35"/>
      <c r="AB36" s="35"/>
      <c r="AC36" s="35"/>
      <c r="AD36" s="35"/>
      <c r="AE36" s="35"/>
      <c r="AF36" s="35"/>
      <c r="AG36" s="35"/>
      <c r="AH36" s="57"/>
      <c r="AI36" s="57"/>
      <c r="AJ36" s="57"/>
      <c r="AK36" s="57"/>
      <c r="AL36" s="57"/>
      <c r="AM36" s="57"/>
      <c r="AN36" s="57"/>
      <c r="AO36" s="57"/>
      <c r="AP36" s="57"/>
      <c r="AQ36" s="57"/>
      <c r="AR36" s="57"/>
      <c r="AS36" s="57"/>
      <c r="AT36" s="3" t="str">
        <f t="shared" si="0"/>
        <v/>
      </c>
    </row>
    <row r="37" spans="1:46" x14ac:dyDescent="0.4">
      <c r="A37" s="54"/>
      <c r="B37" s="54"/>
      <c r="C37" s="55"/>
      <c r="D37" s="55"/>
      <c r="E37" s="56"/>
      <c r="F37" s="35"/>
      <c r="G37" s="34" t="str">
        <f>IF(F37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7" s="34" t="str">
        <f>IF(F37="","",IF(MONTH('【様式１】教育課程特例校指定申請書（新規）'!J$5)&lt;4,YEAR('【様式１】教育課程特例校指定申請書（新規）'!J$5),YEAR('【様式１】教育課程特例校指定申請書（新規）'!J$5)+1)+0.4)</f>
        <v/>
      </c>
      <c r="I37" s="33"/>
      <c r="J37" s="33"/>
      <c r="K37" s="33"/>
      <c r="L37" s="35"/>
      <c r="M37" s="35"/>
      <c r="N37" s="35"/>
      <c r="O37" s="35"/>
      <c r="P37" s="35"/>
      <c r="Q37" s="35"/>
      <c r="R37" s="35"/>
      <c r="S37" s="35"/>
      <c r="T37" s="35"/>
      <c r="U37" s="35"/>
      <c r="V37" s="35"/>
      <c r="W37" s="35"/>
      <c r="X37" s="35"/>
      <c r="Y37" s="35"/>
      <c r="Z37" s="35"/>
      <c r="AA37" s="35"/>
      <c r="AB37" s="35"/>
      <c r="AC37" s="35"/>
      <c r="AD37" s="35"/>
      <c r="AE37" s="35"/>
      <c r="AF37" s="35"/>
      <c r="AG37" s="35"/>
      <c r="AH37" s="57"/>
      <c r="AI37" s="57"/>
      <c r="AJ37" s="57"/>
      <c r="AK37" s="57"/>
      <c r="AL37" s="57"/>
      <c r="AM37" s="57"/>
      <c r="AN37" s="57"/>
      <c r="AO37" s="57"/>
      <c r="AP37" s="57"/>
      <c r="AQ37" s="57"/>
      <c r="AR37" s="57"/>
      <c r="AS37" s="57"/>
      <c r="AT37" s="3" t="str">
        <f t="shared" si="0"/>
        <v/>
      </c>
    </row>
    <row r="38" spans="1:46" x14ac:dyDescent="0.4">
      <c r="A38" s="54"/>
      <c r="B38" s="54"/>
      <c r="C38" s="55"/>
      <c r="D38" s="55"/>
      <c r="E38" s="56"/>
      <c r="F38" s="35"/>
      <c r="G38" s="34" t="str">
        <f>IF(F38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8" s="34" t="str">
        <f>IF(F38="","",IF(MONTH('【様式１】教育課程特例校指定申請書（新規）'!J$5)&lt;4,YEAR('【様式１】教育課程特例校指定申請書（新規）'!J$5),YEAR('【様式１】教育課程特例校指定申請書（新規）'!J$5)+1)+0.4)</f>
        <v/>
      </c>
      <c r="I38" s="33"/>
      <c r="J38" s="33"/>
      <c r="K38" s="33"/>
      <c r="L38" s="35"/>
      <c r="M38" s="35"/>
      <c r="N38" s="35"/>
      <c r="O38" s="35"/>
      <c r="P38" s="35"/>
      <c r="Q38" s="35"/>
      <c r="R38" s="35"/>
      <c r="S38" s="35"/>
      <c r="T38" s="35"/>
      <c r="U38" s="35"/>
      <c r="V38" s="35"/>
      <c r="W38" s="35"/>
      <c r="X38" s="35"/>
      <c r="Y38" s="35"/>
      <c r="Z38" s="35"/>
      <c r="AA38" s="35"/>
      <c r="AB38" s="35"/>
      <c r="AC38" s="35"/>
      <c r="AD38" s="35"/>
      <c r="AE38" s="35"/>
      <c r="AF38" s="35"/>
      <c r="AG38" s="35"/>
      <c r="AH38" s="57"/>
      <c r="AI38" s="57"/>
      <c r="AJ38" s="57"/>
      <c r="AK38" s="57"/>
      <c r="AL38" s="57"/>
      <c r="AM38" s="57"/>
      <c r="AN38" s="57"/>
      <c r="AO38" s="57"/>
      <c r="AP38" s="57"/>
      <c r="AQ38" s="57"/>
      <c r="AR38" s="57"/>
      <c r="AS38" s="57"/>
      <c r="AT38" s="3" t="str">
        <f t="shared" si="0"/>
        <v/>
      </c>
    </row>
    <row r="39" spans="1:46" x14ac:dyDescent="0.4">
      <c r="A39" s="54"/>
      <c r="B39" s="54"/>
      <c r="C39" s="55"/>
      <c r="D39" s="55"/>
      <c r="E39" s="56"/>
      <c r="F39" s="35"/>
      <c r="G39" s="34" t="str">
        <f>IF(F39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39" s="34" t="str">
        <f>IF(F39="","",IF(MONTH('【様式１】教育課程特例校指定申請書（新規）'!J$5)&lt;4,YEAR('【様式１】教育課程特例校指定申請書（新規）'!J$5),YEAR('【様式１】教育課程特例校指定申請書（新規）'!J$5)+1)+0.4)</f>
        <v/>
      </c>
      <c r="I39" s="33"/>
      <c r="J39" s="33"/>
      <c r="K39" s="33"/>
      <c r="L39" s="35"/>
      <c r="M39" s="35"/>
      <c r="N39" s="35"/>
      <c r="O39" s="35"/>
      <c r="P39" s="35"/>
      <c r="Q39" s="35"/>
      <c r="R39" s="35"/>
      <c r="S39" s="35"/>
      <c r="T39" s="35"/>
      <c r="U39" s="35"/>
      <c r="V39" s="35"/>
      <c r="W39" s="35"/>
      <c r="X39" s="35"/>
      <c r="Y39" s="35"/>
      <c r="Z39" s="35"/>
      <c r="AA39" s="35"/>
      <c r="AB39" s="35"/>
      <c r="AC39" s="35"/>
      <c r="AD39" s="35"/>
      <c r="AE39" s="35"/>
      <c r="AF39" s="35"/>
      <c r="AG39" s="35"/>
      <c r="AH39" s="57"/>
      <c r="AI39" s="57"/>
      <c r="AJ39" s="57"/>
      <c r="AK39" s="57"/>
      <c r="AL39" s="57"/>
      <c r="AM39" s="57"/>
      <c r="AN39" s="57"/>
      <c r="AO39" s="57"/>
      <c r="AP39" s="57"/>
      <c r="AQ39" s="57"/>
      <c r="AR39" s="57"/>
      <c r="AS39" s="57"/>
      <c r="AT39" s="3" t="str">
        <f t="shared" si="0"/>
        <v/>
      </c>
    </row>
    <row r="40" spans="1:46" x14ac:dyDescent="0.4">
      <c r="A40" s="54"/>
      <c r="B40" s="54"/>
      <c r="C40" s="55"/>
      <c r="D40" s="55"/>
      <c r="E40" s="56"/>
      <c r="F40" s="35"/>
      <c r="G40" s="34" t="str">
        <f>IF(F40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0" s="34" t="str">
        <f>IF(F40="","",IF(MONTH('【様式１】教育課程特例校指定申請書（新規）'!J$5)&lt;4,YEAR('【様式１】教育課程特例校指定申請書（新規）'!J$5),YEAR('【様式１】教育課程特例校指定申請書（新規）'!J$5)+1)+0.4)</f>
        <v/>
      </c>
      <c r="I40" s="33"/>
      <c r="J40" s="33"/>
      <c r="K40" s="33"/>
      <c r="L40" s="35"/>
      <c r="M40" s="35"/>
      <c r="N40" s="35"/>
      <c r="O40" s="35"/>
      <c r="P40" s="35"/>
      <c r="Q40" s="35"/>
      <c r="R40" s="35"/>
      <c r="S40" s="35"/>
      <c r="T40" s="35"/>
      <c r="U40" s="35"/>
      <c r="V40" s="35"/>
      <c r="W40" s="35"/>
      <c r="X40" s="35"/>
      <c r="Y40" s="35"/>
      <c r="Z40" s="35"/>
      <c r="AA40" s="35"/>
      <c r="AB40" s="35"/>
      <c r="AC40" s="35"/>
      <c r="AD40" s="35"/>
      <c r="AE40" s="35"/>
      <c r="AF40" s="35"/>
      <c r="AG40" s="35"/>
      <c r="AH40" s="57"/>
      <c r="AI40" s="57"/>
      <c r="AJ40" s="57"/>
      <c r="AK40" s="57"/>
      <c r="AL40" s="57"/>
      <c r="AM40" s="57"/>
      <c r="AN40" s="57"/>
      <c r="AO40" s="57"/>
      <c r="AP40" s="57"/>
      <c r="AQ40" s="57"/>
      <c r="AR40" s="57"/>
      <c r="AS40" s="57"/>
      <c r="AT40" s="3" t="str">
        <f t="shared" si="0"/>
        <v/>
      </c>
    </row>
    <row r="41" spans="1:46" x14ac:dyDescent="0.4">
      <c r="A41" s="54"/>
      <c r="B41" s="54"/>
      <c r="C41" s="55"/>
      <c r="D41" s="55"/>
      <c r="E41" s="56"/>
      <c r="F41" s="35"/>
      <c r="G41" s="34" t="str">
        <f>IF(F41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1" s="34" t="str">
        <f>IF(F41="","",IF(MONTH('【様式１】教育課程特例校指定申請書（新規）'!J$5)&lt;4,YEAR('【様式１】教育課程特例校指定申請書（新規）'!J$5),YEAR('【様式１】教育課程特例校指定申請書（新規）'!J$5)+1)+0.4)</f>
        <v/>
      </c>
      <c r="I41" s="33"/>
      <c r="J41" s="33"/>
      <c r="K41" s="33"/>
      <c r="L41" s="35"/>
      <c r="M41" s="35"/>
      <c r="N41" s="35"/>
      <c r="O41" s="35"/>
      <c r="P41" s="35"/>
      <c r="Q41" s="35"/>
      <c r="R41" s="35"/>
      <c r="S41" s="35"/>
      <c r="T41" s="35"/>
      <c r="U41" s="35"/>
      <c r="V41" s="35"/>
      <c r="W41" s="35"/>
      <c r="X41" s="35"/>
      <c r="Y41" s="35"/>
      <c r="Z41" s="35"/>
      <c r="AA41" s="35"/>
      <c r="AB41" s="35"/>
      <c r="AC41" s="35"/>
      <c r="AD41" s="35"/>
      <c r="AE41" s="35"/>
      <c r="AF41" s="35"/>
      <c r="AG41" s="35"/>
      <c r="AH41" s="57"/>
      <c r="AI41" s="57"/>
      <c r="AJ41" s="57"/>
      <c r="AK41" s="57"/>
      <c r="AL41" s="57"/>
      <c r="AM41" s="57"/>
      <c r="AN41" s="57"/>
      <c r="AO41" s="57"/>
      <c r="AP41" s="57"/>
      <c r="AQ41" s="57"/>
      <c r="AR41" s="57"/>
      <c r="AS41" s="57"/>
      <c r="AT41" s="3" t="str">
        <f t="shared" si="0"/>
        <v/>
      </c>
    </row>
    <row r="42" spans="1:46" x14ac:dyDescent="0.4">
      <c r="A42" s="54"/>
      <c r="B42" s="54"/>
      <c r="C42" s="55"/>
      <c r="D42" s="55"/>
      <c r="E42" s="56"/>
      <c r="F42" s="35"/>
      <c r="G42" s="34" t="str">
        <f>IF(F42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2" s="34" t="str">
        <f>IF(F42="","",IF(MONTH('【様式１】教育課程特例校指定申請書（新規）'!J$5)&lt;4,YEAR('【様式１】教育課程特例校指定申請書（新規）'!J$5),YEAR('【様式１】教育課程特例校指定申請書（新規）'!J$5)+1)+0.4)</f>
        <v/>
      </c>
      <c r="I42" s="33"/>
      <c r="J42" s="33"/>
      <c r="K42" s="33"/>
      <c r="L42" s="35"/>
      <c r="M42" s="35"/>
      <c r="N42" s="35"/>
      <c r="O42" s="35"/>
      <c r="P42" s="35"/>
      <c r="Q42" s="35"/>
      <c r="R42" s="35"/>
      <c r="S42" s="35"/>
      <c r="T42" s="35"/>
      <c r="U42" s="35"/>
      <c r="V42" s="35"/>
      <c r="W42" s="35"/>
      <c r="X42" s="35"/>
      <c r="Y42" s="35"/>
      <c r="Z42" s="35"/>
      <c r="AA42" s="35"/>
      <c r="AB42" s="35"/>
      <c r="AC42" s="35"/>
      <c r="AD42" s="35"/>
      <c r="AE42" s="35"/>
      <c r="AF42" s="35"/>
      <c r="AG42" s="35"/>
      <c r="AH42" s="57"/>
      <c r="AI42" s="57"/>
      <c r="AJ42" s="57"/>
      <c r="AK42" s="57"/>
      <c r="AL42" s="57"/>
      <c r="AM42" s="57"/>
      <c r="AN42" s="57"/>
      <c r="AO42" s="57"/>
      <c r="AP42" s="57"/>
      <c r="AQ42" s="57"/>
      <c r="AR42" s="57"/>
      <c r="AS42" s="57"/>
      <c r="AT42" s="3" t="str">
        <f t="shared" si="0"/>
        <v/>
      </c>
    </row>
    <row r="43" spans="1:46" x14ac:dyDescent="0.4">
      <c r="A43" s="54"/>
      <c r="B43" s="54"/>
      <c r="C43" s="55"/>
      <c r="D43" s="55"/>
      <c r="E43" s="56"/>
      <c r="F43" s="35"/>
      <c r="G43" s="34" t="str">
        <f>IF(F43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3" s="34" t="str">
        <f>IF(F43="","",IF(MONTH('【様式１】教育課程特例校指定申請書（新規）'!J$5)&lt;4,YEAR('【様式１】教育課程特例校指定申請書（新規）'!J$5),YEAR('【様式１】教育課程特例校指定申請書（新規）'!J$5)+1)+0.4)</f>
        <v/>
      </c>
      <c r="I43" s="33"/>
      <c r="J43" s="33"/>
      <c r="K43" s="33"/>
      <c r="L43" s="35"/>
      <c r="M43" s="35"/>
      <c r="N43" s="35"/>
      <c r="O43" s="35"/>
      <c r="P43" s="35"/>
      <c r="Q43" s="35"/>
      <c r="R43" s="35"/>
      <c r="S43" s="35"/>
      <c r="T43" s="35"/>
      <c r="U43" s="35"/>
      <c r="V43" s="35"/>
      <c r="W43" s="35"/>
      <c r="X43" s="35"/>
      <c r="Y43" s="35"/>
      <c r="Z43" s="35"/>
      <c r="AA43" s="35"/>
      <c r="AB43" s="35"/>
      <c r="AC43" s="35"/>
      <c r="AD43" s="35"/>
      <c r="AE43" s="35"/>
      <c r="AF43" s="35"/>
      <c r="AG43" s="35"/>
      <c r="AH43" s="57"/>
      <c r="AI43" s="57"/>
      <c r="AJ43" s="57"/>
      <c r="AK43" s="57"/>
      <c r="AL43" s="57"/>
      <c r="AM43" s="57"/>
      <c r="AN43" s="57"/>
      <c r="AO43" s="57"/>
      <c r="AP43" s="57"/>
      <c r="AQ43" s="57"/>
      <c r="AR43" s="57"/>
      <c r="AS43" s="57"/>
      <c r="AT43" s="3" t="str">
        <f t="shared" si="0"/>
        <v/>
      </c>
    </row>
    <row r="44" spans="1:46" x14ac:dyDescent="0.4">
      <c r="A44" s="54"/>
      <c r="B44" s="54"/>
      <c r="C44" s="55"/>
      <c r="D44" s="55"/>
      <c r="E44" s="56"/>
      <c r="F44" s="35"/>
      <c r="G44" s="34" t="str">
        <f>IF(F44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4" s="34" t="str">
        <f>IF(F44="","",IF(MONTH('【様式１】教育課程特例校指定申請書（新規）'!J$5)&lt;4,YEAR('【様式１】教育課程特例校指定申請書（新規）'!J$5),YEAR('【様式１】教育課程特例校指定申請書（新規）'!J$5)+1)+0.4)</f>
        <v/>
      </c>
      <c r="I44" s="33"/>
      <c r="J44" s="33"/>
      <c r="K44" s="33"/>
      <c r="L44" s="35"/>
      <c r="M44" s="35"/>
      <c r="N44" s="35"/>
      <c r="O44" s="35"/>
      <c r="P44" s="35"/>
      <c r="Q44" s="35"/>
      <c r="R44" s="35"/>
      <c r="S44" s="35"/>
      <c r="T44" s="35"/>
      <c r="U44" s="35"/>
      <c r="V44" s="35"/>
      <c r="W44" s="35"/>
      <c r="X44" s="35"/>
      <c r="Y44" s="35"/>
      <c r="Z44" s="35"/>
      <c r="AA44" s="35"/>
      <c r="AB44" s="35"/>
      <c r="AC44" s="35"/>
      <c r="AD44" s="35"/>
      <c r="AE44" s="35"/>
      <c r="AF44" s="35"/>
      <c r="AG44" s="35"/>
      <c r="AH44" s="57"/>
      <c r="AI44" s="57"/>
      <c r="AJ44" s="57"/>
      <c r="AK44" s="57"/>
      <c r="AL44" s="57"/>
      <c r="AM44" s="57"/>
      <c r="AN44" s="57"/>
      <c r="AO44" s="57"/>
      <c r="AP44" s="57"/>
      <c r="AQ44" s="57"/>
      <c r="AR44" s="57"/>
      <c r="AS44" s="57"/>
      <c r="AT44" s="3" t="str">
        <f t="shared" si="0"/>
        <v/>
      </c>
    </row>
    <row r="45" spans="1:46" x14ac:dyDescent="0.4">
      <c r="A45" s="54"/>
      <c r="B45" s="54"/>
      <c r="C45" s="55"/>
      <c r="D45" s="55"/>
      <c r="E45" s="56"/>
      <c r="F45" s="35"/>
      <c r="G45" s="34" t="str">
        <f>IF(F45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5" s="34" t="str">
        <f>IF(F45="","",IF(MONTH('【様式１】教育課程特例校指定申請書（新規）'!J$5)&lt;4,YEAR('【様式１】教育課程特例校指定申請書（新規）'!J$5),YEAR('【様式１】教育課程特例校指定申請書（新規）'!J$5)+1)+0.4)</f>
        <v/>
      </c>
      <c r="I45" s="33"/>
      <c r="J45" s="33"/>
      <c r="K45" s="33"/>
      <c r="L45" s="35"/>
      <c r="M45" s="35"/>
      <c r="N45" s="35"/>
      <c r="O45" s="35"/>
      <c r="P45" s="35"/>
      <c r="Q45" s="35"/>
      <c r="R45" s="35"/>
      <c r="S45" s="35"/>
      <c r="T45" s="35"/>
      <c r="U45" s="35"/>
      <c r="V45" s="35"/>
      <c r="W45" s="35"/>
      <c r="X45" s="35"/>
      <c r="Y45" s="35"/>
      <c r="Z45" s="35"/>
      <c r="AA45" s="35"/>
      <c r="AB45" s="35"/>
      <c r="AC45" s="35"/>
      <c r="AD45" s="35"/>
      <c r="AE45" s="35"/>
      <c r="AF45" s="35"/>
      <c r="AG45" s="35"/>
      <c r="AH45" s="57"/>
      <c r="AI45" s="57"/>
      <c r="AJ45" s="57"/>
      <c r="AK45" s="57"/>
      <c r="AL45" s="57"/>
      <c r="AM45" s="57"/>
      <c r="AN45" s="57"/>
      <c r="AO45" s="57"/>
      <c r="AP45" s="57"/>
      <c r="AQ45" s="57"/>
      <c r="AR45" s="57"/>
      <c r="AS45" s="57"/>
      <c r="AT45" s="3" t="str">
        <f t="shared" si="0"/>
        <v/>
      </c>
    </row>
    <row r="46" spans="1:46" x14ac:dyDescent="0.4">
      <c r="A46" s="54"/>
      <c r="B46" s="54"/>
      <c r="C46" s="55"/>
      <c r="D46" s="55"/>
      <c r="E46" s="56"/>
      <c r="F46" s="35"/>
      <c r="G46" s="34" t="str">
        <f>IF(F46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6" s="34" t="str">
        <f>IF(F46="","",IF(MONTH('【様式１】教育課程特例校指定申請書（新規）'!J$5)&lt;4,YEAR('【様式１】教育課程特例校指定申請書（新規）'!J$5),YEAR('【様式１】教育課程特例校指定申請書（新規）'!J$5)+1)+0.4)</f>
        <v/>
      </c>
      <c r="I46" s="33"/>
      <c r="J46" s="33"/>
      <c r="K46" s="33"/>
      <c r="L46" s="35"/>
      <c r="M46" s="35"/>
      <c r="N46" s="35"/>
      <c r="O46" s="35"/>
      <c r="P46" s="35"/>
      <c r="Q46" s="35"/>
      <c r="R46" s="35"/>
      <c r="S46" s="35"/>
      <c r="T46" s="35"/>
      <c r="U46" s="35"/>
      <c r="V46" s="35"/>
      <c r="W46" s="35"/>
      <c r="X46" s="35"/>
      <c r="Y46" s="35"/>
      <c r="Z46" s="35"/>
      <c r="AA46" s="35"/>
      <c r="AB46" s="35"/>
      <c r="AC46" s="35"/>
      <c r="AD46" s="35"/>
      <c r="AE46" s="35"/>
      <c r="AF46" s="35"/>
      <c r="AG46" s="35"/>
      <c r="AH46" s="57"/>
      <c r="AI46" s="57"/>
      <c r="AJ46" s="57"/>
      <c r="AK46" s="57"/>
      <c r="AL46" s="57"/>
      <c r="AM46" s="57"/>
      <c r="AN46" s="57"/>
      <c r="AO46" s="57"/>
      <c r="AP46" s="57"/>
      <c r="AQ46" s="57"/>
      <c r="AR46" s="57"/>
      <c r="AS46" s="57"/>
      <c r="AT46" s="3" t="str">
        <f t="shared" si="0"/>
        <v/>
      </c>
    </row>
    <row r="47" spans="1:46" x14ac:dyDescent="0.4">
      <c r="A47" s="54"/>
      <c r="B47" s="54"/>
      <c r="C47" s="55"/>
      <c r="D47" s="55"/>
      <c r="E47" s="56"/>
      <c r="F47" s="35"/>
      <c r="G47" s="34" t="str">
        <f>IF(F47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7" s="34" t="str">
        <f>IF(F47="","",IF(MONTH('【様式１】教育課程特例校指定申請書（新規）'!J$5)&lt;4,YEAR('【様式１】教育課程特例校指定申請書（新規）'!J$5),YEAR('【様式１】教育課程特例校指定申請書（新規）'!J$5)+1)+0.4)</f>
        <v/>
      </c>
      <c r="I47" s="33"/>
      <c r="J47" s="33"/>
      <c r="K47" s="33"/>
      <c r="L47" s="35"/>
      <c r="M47" s="35"/>
      <c r="N47" s="35"/>
      <c r="O47" s="35"/>
      <c r="P47" s="35"/>
      <c r="Q47" s="35"/>
      <c r="R47" s="35"/>
      <c r="S47" s="35"/>
      <c r="T47" s="35"/>
      <c r="U47" s="35"/>
      <c r="V47" s="35"/>
      <c r="W47" s="35"/>
      <c r="X47" s="35"/>
      <c r="Y47" s="35"/>
      <c r="Z47" s="35"/>
      <c r="AA47" s="35"/>
      <c r="AB47" s="35"/>
      <c r="AC47" s="35"/>
      <c r="AD47" s="35"/>
      <c r="AE47" s="35"/>
      <c r="AF47" s="35"/>
      <c r="AG47" s="35"/>
      <c r="AH47" s="57"/>
      <c r="AI47" s="57"/>
      <c r="AJ47" s="57"/>
      <c r="AK47" s="57"/>
      <c r="AL47" s="57"/>
      <c r="AM47" s="57"/>
      <c r="AN47" s="57"/>
      <c r="AO47" s="57"/>
      <c r="AP47" s="57"/>
      <c r="AQ47" s="57"/>
      <c r="AR47" s="57"/>
      <c r="AS47" s="57"/>
      <c r="AT47" s="3" t="str">
        <f t="shared" si="0"/>
        <v/>
      </c>
    </row>
    <row r="48" spans="1:46" x14ac:dyDescent="0.4">
      <c r="A48" s="54"/>
      <c r="B48" s="54"/>
      <c r="C48" s="55"/>
      <c r="D48" s="55"/>
      <c r="E48" s="56"/>
      <c r="F48" s="35"/>
      <c r="G48" s="34" t="str">
        <f>IF(F48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8" s="34" t="str">
        <f>IF(F48="","",IF(MONTH('【様式１】教育課程特例校指定申請書（新規）'!J$5)&lt;4,YEAR('【様式１】教育課程特例校指定申請書（新規）'!J$5),YEAR('【様式１】教育課程特例校指定申請書（新規）'!J$5)+1)+0.4)</f>
        <v/>
      </c>
      <c r="I48" s="33"/>
      <c r="J48" s="33"/>
      <c r="K48" s="33"/>
      <c r="L48" s="35"/>
      <c r="M48" s="35"/>
      <c r="N48" s="35"/>
      <c r="O48" s="35"/>
      <c r="P48" s="35"/>
      <c r="Q48" s="35"/>
      <c r="R48" s="35"/>
      <c r="S48" s="35"/>
      <c r="T48" s="35"/>
      <c r="U48" s="35"/>
      <c r="V48" s="35"/>
      <c r="W48" s="35"/>
      <c r="X48" s="35"/>
      <c r="Y48" s="35"/>
      <c r="Z48" s="35"/>
      <c r="AA48" s="35"/>
      <c r="AB48" s="35"/>
      <c r="AC48" s="35"/>
      <c r="AD48" s="35"/>
      <c r="AE48" s="35"/>
      <c r="AF48" s="35"/>
      <c r="AG48" s="35"/>
      <c r="AH48" s="57"/>
      <c r="AI48" s="57"/>
      <c r="AJ48" s="57"/>
      <c r="AK48" s="57"/>
      <c r="AL48" s="57"/>
      <c r="AM48" s="57"/>
      <c r="AN48" s="57"/>
      <c r="AO48" s="57"/>
      <c r="AP48" s="57"/>
      <c r="AQ48" s="57"/>
      <c r="AR48" s="57"/>
      <c r="AS48" s="57"/>
      <c r="AT48" s="3" t="str">
        <f t="shared" si="0"/>
        <v/>
      </c>
    </row>
    <row r="49" spans="1:46" x14ac:dyDescent="0.4">
      <c r="A49" s="54"/>
      <c r="B49" s="54"/>
      <c r="C49" s="55"/>
      <c r="D49" s="55"/>
      <c r="E49" s="56"/>
      <c r="F49" s="35"/>
      <c r="G49" s="34" t="str">
        <f>IF(F49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49" s="34" t="str">
        <f>IF(F49="","",IF(MONTH('【様式１】教育課程特例校指定申請書（新規）'!J$5)&lt;4,YEAR('【様式１】教育課程特例校指定申請書（新規）'!J$5),YEAR('【様式１】教育課程特例校指定申請書（新規）'!J$5)+1)+0.4)</f>
        <v/>
      </c>
      <c r="I49" s="33"/>
      <c r="J49" s="33"/>
      <c r="K49" s="33"/>
      <c r="L49" s="35"/>
      <c r="M49" s="35"/>
      <c r="N49" s="35"/>
      <c r="O49" s="35"/>
      <c r="P49" s="35"/>
      <c r="Q49" s="35"/>
      <c r="R49" s="35"/>
      <c r="S49" s="35"/>
      <c r="T49" s="35"/>
      <c r="U49" s="35"/>
      <c r="V49" s="35"/>
      <c r="W49" s="35"/>
      <c r="X49" s="35"/>
      <c r="Y49" s="35"/>
      <c r="Z49" s="35"/>
      <c r="AA49" s="35"/>
      <c r="AB49" s="35"/>
      <c r="AC49" s="35"/>
      <c r="AD49" s="35"/>
      <c r="AE49" s="35"/>
      <c r="AF49" s="35"/>
      <c r="AG49" s="35"/>
      <c r="AH49" s="57"/>
      <c r="AI49" s="57"/>
      <c r="AJ49" s="57"/>
      <c r="AK49" s="57"/>
      <c r="AL49" s="57"/>
      <c r="AM49" s="57"/>
      <c r="AN49" s="57"/>
      <c r="AO49" s="57"/>
      <c r="AP49" s="57"/>
      <c r="AQ49" s="57"/>
      <c r="AR49" s="57"/>
      <c r="AS49" s="57"/>
      <c r="AT49" s="3" t="str">
        <f t="shared" si="0"/>
        <v/>
      </c>
    </row>
    <row r="50" spans="1:46" x14ac:dyDescent="0.4">
      <c r="A50" s="54"/>
      <c r="B50" s="54"/>
      <c r="C50" s="55"/>
      <c r="D50" s="55"/>
      <c r="E50" s="56"/>
      <c r="F50" s="35"/>
      <c r="G50" s="34" t="str">
        <f>IF(F50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0" s="34" t="str">
        <f>IF(F50="","",IF(MONTH('【様式１】教育課程特例校指定申請書（新規）'!J$5)&lt;4,YEAR('【様式１】教育課程特例校指定申請書（新規）'!J$5),YEAR('【様式１】教育課程特例校指定申請書（新規）'!J$5)+1)+0.4)</f>
        <v/>
      </c>
      <c r="I50" s="33"/>
      <c r="J50" s="33"/>
      <c r="K50" s="33"/>
      <c r="L50" s="35"/>
      <c r="M50" s="35"/>
      <c r="N50" s="35"/>
      <c r="O50" s="35"/>
      <c r="P50" s="35"/>
      <c r="Q50" s="35"/>
      <c r="R50" s="35"/>
      <c r="S50" s="35"/>
      <c r="T50" s="35"/>
      <c r="U50" s="35"/>
      <c r="V50" s="35"/>
      <c r="W50" s="35"/>
      <c r="X50" s="35"/>
      <c r="Y50" s="35"/>
      <c r="Z50" s="35"/>
      <c r="AA50" s="35"/>
      <c r="AB50" s="35"/>
      <c r="AC50" s="35"/>
      <c r="AD50" s="35"/>
      <c r="AE50" s="35"/>
      <c r="AF50" s="35"/>
      <c r="AG50" s="35"/>
      <c r="AH50" s="57"/>
      <c r="AI50" s="57"/>
      <c r="AJ50" s="57"/>
      <c r="AK50" s="57"/>
      <c r="AL50" s="57"/>
      <c r="AM50" s="57"/>
      <c r="AN50" s="57"/>
      <c r="AO50" s="57"/>
      <c r="AP50" s="57"/>
      <c r="AQ50" s="57"/>
      <c r="AR50" s="57"/>
      <c r="AS50" s="57"/>
      <c r="AT50" s="3" t="str">
        <f t="shared" si="0"/>
        <v/>
      </c>
    </row>
    <row r="51" spans="1:46" x14ac:dyDescent="0.4">
      <c r="A51" s="54"/>
      <c r="B51" s="54"/>
      <c r="C51" s="55"/>
      <c r="D51" s="55"/>
      <c r="E51" s="56"/>
      <c r="F51" s="35"/>
      <c r="G51" s="34" t="str">
        <f>IF(F51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1" s="34" t="str">
        <f>IF(F51="","",IF(MONTH('【様式１】教育課程特例校指定申請書（新規）'!J$5)&lt;4,YEAR('【様式１】教育課程特例校指定申請書（新規）'!J$5),YEAR('【様式１】教育課程特例校指定申請書（新規）'!J$5)+1)+0.4)</f>
        <v/>
      </c>
      <c r="I51" s="33"/>
      <c r="J51" s="33"/>
      <c r="K51" s="33"/>
      <c r="L51" s="35"/>
      <c r="M51" s="35"/>
      <c r="N51" s="35"/>
      <c r="O51" s="35"/>
      <c r="P51" s="35"/>
      <c r="Q51" s="35"/>
      <c r="R51" s="35"/>
      <c r="S51" s="35"/>
      <c r="T51" s="35"/>
      <c r="U51" s="35"/>
      <c r="V51" s="35"/>
      <c r="W51" s="35"/>
      <c r="X51" s="35"/>
      <c r="Y51" s="35"/>
      <c r="Z51" s="35"/>
      <c r="AA51" s="35"/>
      <c r="AB51" s="35"/>
      <c r="AC51" s="35"/>
      <c r="AD51" s="35"/>
      <c r="AE51" s="35"/>
      <c r="AF51" s="35"/>
      <c r="AG51" s="35"/>
      <c r="AH51" s="57"/>
      <c r="AI51" s="57"/>
      <c r="AJ51" s="57"/>
      <c r="AK51" s="57"/>
      <c r="AL51" s="57"/>
      <c r="AM51" s="57"/>
      <c r="AN51" s="57"/>
      <c r="AO51" s="57"/>
      <c r="AP51" s="57"/>
      <c r="AQ51" s="57"/>
      <c r="AR51" s="57"/>
      <c r="AS51" s="57"/>
      <c r="AT51" s="3" t="str">
        <f t="shared" si="0"/>
        <v/>
      </c>
    </row>
    <row r="52" spans="1:46" x14ac:dyDescent="0.4">
      <c r="A52" s="54"/>
      <c r="B52" s="54"/>
      <c r="C52" s="55"/>
      <c r="D52" s="55"/>
      <c r="E52" s="56"/>
      <c r="F52" s="35"/>
      <c r="G52" s="34" t="str">
        <f>IF(F52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2" s="34" t="str">
        <f>IF(F52="","",IF(MONTH('【様式１】教育課程特例校指定申請書（新規）'!J$5)&lt;4,YEAR('【様式１】教育課程特例校指定申請書（新規）'!J$5),YEAR('【様式１】教育課程特例校指定申請書（新規）'!J$5)+1)+0.4)</f>
        <v/>
      </c>
      <c r="I52" s="33"/>
      <c r="J52" s="33"/>
      <c r="K52" s="33"/>
      <c r="L52" s="35"/>
      <c r="M52" s="35"/>
      <c r="N52" s="35"/>
      <c r="O52" s="35"/>
      <c r="P52" s="35"/>
      <c r="Q52" s="35"/>
      <c r="R52" s="35"/>
      <c r="S52" s="35"/>
      <c r="T52" s="35"/>
      <c r="U52" s="35"/>
      <c r="V52" s="35"/>
      <c r="W52" s="35"/>
      <c r="X52" s="35"/>
      <c r="Y52" s="35"/>
      <c r="Z52" s="35"/>
      <c r="AA52" s="35"/>
      <c r="AB52" s="35"/>
      <c r="AC52" s="35"/>
      <c r="AD52" s="35"/>
      <c r="AE52" s="35"/>
      <c r="AF52" s="35"/>
      <c r="AG52" s="35"/>
      <c r="AH52" s="57"/>
      <c r="AI52" s="57"/>
      <c r="AJ52" s="57"/>
      <c r="AK52" s="57"/>
      <c r="AL52" s="57"/>
      <c r="AM52" s="57"/>
      <c r="AN52" s="57"/>
      <c r="AO52" s="57"/>
      <c r="AP52" s="57"/>
      <c r="AQ52" s="57"/>
      <c r="AR52" s="57"/>
      <c r="AS52" s="57"/>
      <c r="AT52" s="3" t="str">
        <f t="shared" si="0"/>
        <v/>
      </c>
    </row>
    <row r="53" spans="1:46" x14ac:dyDescent="0.4">
      <c r="A53" s="54"/>
      <c r="B53" s="54"/>
      <c r="C53" s="55"/>
      <c r="D53" s="55"/>
      <c r="E53" s="56"/>
      <c r="F53" s="35"/>
      <c r="G53" s="34" t="str">
        <f>IF(F53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3" s="34" t="str">
        <f>IF(F53="","",IF(MONTH('【様式１】教育課程特例校指定申請書（新規）'!J$5)&lt;4,YEAR('【様式１】教育課程特例校指定申請書（新規）'!J$5),YEAR('【様式１】教育課程特例校指定申請書（新規）'!J$5)+1)+0.4)</f>
        <v/>
      </c>
      <c r="I53" s="33"/>
      <c r="J53" s="33"/>
      <c r="K53" s="33"/>
      <c r="L53" s="35"/>
      <c r="M53" s="35"/>
      <c r="N53" s="35"/>
      <c r="O53" s="35"/>
      <c r="P53" s="35"/>
      <c r="Q53" s="35"/>
      <c r="R53" s="35"/>
      <c r="S53" s="35"/>
      <c r="T53" s="35"/>
      <c r="U53" s="35"/>
      <c r="V53" s="35"/>
      <c r="W53" s="35"/>
      <c r="X53" s="35"/>
      <c r="Y53" s="35"/>
      <c r="Z53" s="35"/>
      <c r="AA53" s="35"/>
      <c r="AB53" s="35"/>
      <c r="AC53" s="35"/>
      <c r="AD53" s="35"/>
      <c r="AE53" s="35"/>
      <c r="AF53" s="35"/>
      <c r="AG53" s="35"/>
      <c r="AH53" s="57"/>
      <c r="AI53" s="57"/>
      <c r="AJ53" s="57"/>
      <c r="AK53" s="57"/>
      <c r="AL53" s="57"/>
      <c r="AM53" s="57"/>
      <c r="AN53" s="57"/>
      <c r="AO53" s="57"/>
      <c r="AP53" s="57"/>
      <c r="AQ53" s="57"/>
      <c r="AR53" s="57"/>
      <c r="AS53" s="57"/>
      <c r="AT53" s="3" t="str">
        <f t="shared" si="0"/>
        <v/>
      </c>
    </row>
    <row r="54" spans="1:46" x14ac:dyDescent="0.4">
      <c r="A54" s="54"/>
      <c r="B54" s="54"/>
      <c r="C54" s="55"/>
      <c r="D54" s="55"/>
      <c r="E54" s="56"/>
      <c r="F54" s="35"/>
      <c r="G54" s="34" t="str">
        <f>IF(F54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4" s="34" t="str">
        <f>IF(F54="","",IF(MONTH('【様式１】教育課程特例校指定申請書（新規）'!J$5)&lt;4,YEAR('【様式１】教育課程特例校指定申請書（新規）'!J$5),YEAR('【様式１】教育課程特例校指定申請書（新規）'!J$5)+1)+0.4)</f>
        <v/>
      </c>
      <c r="I54" s="33"/>
      <c r="J54" s="33"/>
      <c r="K54" s="33"/>
      <c r="L54" s="35"/>
      <c r="M54" s="35"/>
      <c r="N54" s="35"/>
      <c r="O54" s="35"/>
      <c r="P54" s="35"/>
      <c r="Q54" s="35"/>
      <c r="R54" s="35"/>
      <c r="S54" s="35"/>
      <c r="T54" s="35"/>
      <c r="U54" s="35"/>
      <c r="V54" s="35"/>
      <c r="W54" s="35"/>
      <c r="X54" s="35"/>
      <c r="Y54" s="35"/>
      <c r="Z54" s="35"/>
      <c r="AA54" s="35"/>
      <c r="AB54" s="35"/>
      <c r="AC54" s="35"/>
      <c r="AD54" s="35"/>
      <c r="AE54" s="35"/>
      <c r="AF54" s="35"/>
      <c r="AG54" s="35"/>
      <c r="AH54" s="57"/>
      <c r="AI54" s="57"/>
      <c r="AJ54" s="57"/>
      <c r="AK54" s="57"/>
      <c r="AL54" s="57"/>
      <c r="AM54" s="57"/>
      <c r="AN54" s="57"/>
      <c r="AO54" s="57"/>
      <c r="AP54" s="57"/>
      <c r="AQ54" s="57"/>
      <c r="AR54" s="57"/>
      <c r="AS54" s="57"/>
      <c r="AT54" s="3" t="str">
        <f t="shared" si="0"/>
        <v/>
      </c>
    </row>
    <row r="55" spans="1:46" x14ac:dyDescent="0.4">
      <c r="A55" s="54"/>
      <c r="B55" s="54"/>
      <c r="C55" s="55"/>
      <c r="D55" s="55"/>
      <c r="E55" s="56"/>
      <c r="F55" s="35"/>
      <c r="G55" s="34" t="str">
        <f>IF(F55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5" s="34" t="str">
        <f>IF(F55="","",IF(MONTH('【様式１】教育課程特例校指定申請書（新規）'!J$5)&lt;4,YEAR('【様式１】教育課程特例校指定申請書（新規）'!J$5),YEAR('【様式１】教育課程特例校指定申請書（新規）'!J$5)+1)+0.4)</f>
        <v/>
      </c>
      <c r="I55" s="33"/>
      <c r="J55" s="33"/>
      <c r="K55" s="33"/>
      <c r="L55" s="35"/>
      <c r="M55" s="35"/>
      <c r="N55" s="35"/>
      <c r="O55" s="35"/>
      <c r="P55" s="35"/>
      <c r="Q55" s="35"/>
      <c r="R55" s="35"/>
      <c r="S55" s="35"/>
      <c r="T55" s="35"/>
      <c r="U55" s="35"/>
      <c r="V55" s="35"/>
      <c r="W55" s="35"/>
      <c r="X55" s="35"/>
      <c r="Y55" s="35"/>
      <c r="Z55" s="35"/>
      <c r="AA55" s="35"/>
      <c r="AB55" s="35"/>
      <c r="AC55" s="35"/>
      <c r="AD55" s="35"/>
      <c r="AE55" s="35"/>
      <c r="AF55" s="35"/>
      <c r="AG55" s="35"/>
      <c r="AH55" s="57"/>
      <c r="AI55" s="57"/>
      <c r="AJ55" s="57"/>
      <c r="AK55" s="57"/>
      <c r="AL55" s="57"/>
      <c r="AM55" s="57"/>
      <c r="AN55" s="57"/>
      <c r="AO55" s="57"/>
      <c r="AP55" s="57"/>
      <c r="AQ55" s="57"/>
      <c r="AR55" s="57"/>
      <c r="AS55" s="57"/>
      <c r="AT55" s="3" t="str">
        <f t="shared" si="0"/>
        <v/>
      </c>
    </row>
    <row r="56" spans="1:46" x14ac:dyDescent="0.4">
      <c r="A56" s="54"/>
      <c r="B56" s="54"/>
      <c r="C56" s="55"/>
      <c r="D56" s="55"/>
      <c r="E56" s="56"/>
      <c r="F56" s="35"/>
      <c r="G56" s="34" t="str">
        <f>IF(F56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6" s="34" t="str">
        <f>IF(F56="","",IF(MONTH('【様式１】教育課程特例校指定申請書（新規）'!J$5)&lt;4,YEAR('【様式１】教育課程特例校指定申請書（新規）'!J$5),YEAR('【様式１】教育課程特例校指定申請書（新規）'!J$5)+1)+0.4)</f>
        <v/>
      </c>
      <c r="I56" s="33"/>
      <c r="J56" s="33"/>
      <c r="K56" s="33"/>
      <c r="L56" s="35"/>
      <c r="M56" s="35"/>
      <c r="N56" s="35"/>
      <c r="O56" s="35"/>
      <c r="P56" s="35"/>
      <c r="Q56" s="35"/>
      <c r="R56" s="35"/>
      <c r="S56" s="35"/>
      <c r="T56" s="35"/>
      <c r="U56" s="35"/>
      <c r="V56" s="35"/>
      <c r="W56" s="35"/>
      <c r="X56" s="35"/>
      <c r="Y56" s="35"/>
      <c r="Z56" s="35"/>
      <c r="AA56" s="35"/>
      <c r="AB56" s="35"/>
      <c r="AC56" s="35"/>
      <c r="AD56" s="35"/>
      <c r="AE56" s="35"/>
      <c r="AF56" s="35"/>
      <c r="AG56" s="35"/>
      <c r="AH56" s="57"/>
      <c r="AI56" s="57"/>
      <c r="AJ56" s="57"/>
      <c r="AK56" s="57"/>
      <c r="AL56" s="57"/>
      <c r="AM56" s="57"/>
      <c r="AN56" s="57"/>
      <c r="AO56" s="57"/>
      <c r="AP56" s="57"/>
      <c r="AQ56" s="57"/>
      <c r="AR56" s="57"/>
      <c r="AS56" s="57"/>
      <c r="AT56" s="3" t="str">
        <f t="shared" si="0"/>
        <v/>
      </c>
    </row>
    <row r="57" spans="1:46" x14ac:dyDescent="0.4">
      <c r="A57" s="54"/>
      <c r="B57" s="54"/>
      <c r="C57" s="55"/>
      <c r="D57" s="55"/>
      <c r="E57" s="56"/>
      <c r="F57" s="35"/>
      <c r="G57" s="34" t="str">
        <f>IF(F57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7" s="34" t="str">
        <f>IF(F57="","",IF(MONTH('【様式１】教育課程特例校指定申請書（新規）'!J$5)&lt;4,YEAR('【様式１】教育課程特例校指定申請書（新規）'!J$5),YEAR('【様式１】教育課程特例校指定申請書（新規）'!J$5)+1)+0.4)</f>
        <v/>
      </c>
      <c r="I57" s="33"/>
      <c r="J57" s="33"/>
      <c r="K57" s="33"/>
      <c r="L57" s="35"/>
      <c r="M57" s="35"/>
      <c r="N57" s="35"/>
      <c r="O57" s="35"/>
      <c r="P57" s="35"/>
      <c r="Q57" s="35"/>
      <c r="R57" s="35"/>
      <c r="S57" s="35"/>
      <c r="T57" s="35"/>
      <c r="U57" s="35"/>
      <c r="V57" s="35"/>
      <c r="W57" s="35"/>
      <c r="X57" s="35"/>
      <c r="Y57" s="35"/>
      <c r="Z57" s="35"/>
      <c r="AA57" s="35"/>
      <c r="AB57" s="35"/>
      <c r="AC57" s="35"/>
      <c r="AD57" s="35"/>
      <c r="AE57" s="35"/>
      <c r="AF57" s="35"/>
      <c r="AG57" s="35"/>
      <c r="AH57" s="57"/>
      <c r="AI57" s="57"/>
      <c r="AJ57" s="57"/>
      <c r="AK57" s="57"/>
      <c r="AL57" s="57"/>
      <c r="AM57" s="57"/>
      <c r="AN57" s="57"/>
      <c r="AO57" s="57"/>
      <c r="AP57" s="57"/>
      <c r="AQ57" s="57"/>
      <c r="AR57" s="57"/>
      <c r="AS57" s="57"/>
      <c r="AT57" s="3" t="str">
        <f t="shared" si="0"/>
        <v/>
      </c>
    </row>
    <row r="58" spans="1:46" x14ac:dyDescent="0.4">
      <c r="A58" s="54"/>
      <c r="B58" s="54"/>
      <c r="C58" s="55"/>
      <c r="D58" s="55"/>
      <c r="E58" s="56"/>
      <c r="F58" s="35"/>
      <c r="G58" s="34" t="str">
        <f>IF(F58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8" s="34" t="str">
        <f>IF(F58="","",IF(MONTH('【様式１】教育課程特例校指定申請書（新規）'!J$5)&lt;4,YEAR('【様式１】教育課程特例校指定申請書（新規）'!J$5),YEAR('【様式１】教育課程特例校指定申請書（新規）'!J$5)+1)+0.4)</f>
        <v/>
      </c>
      <c r="I58" s="33"/>
      <c r="J58" s="33"/>
      <c r="K58" s="33"/>
      <c r="L58" s="35"/>
      <c r="M58" s="35"/>
      <c r="N58" s="35"/>
      <c r="O58" s="35"/>
      <c r="P58" s="35"/>
      <c r="Q58" s="35"/>
      <c r="R58" s="35"/>
      <c r="S58" s="35"/>
      <c r="T58" s="35"/>
      <c r="U58" s="35"/>
      <c r="V58" s="35"/>
      <c r="W58" s="35"/>
      <c r="X58" s="35"/>
      <c r="Y58" s="35"/>
      <c r="Z58" s="35"/>
      <c r="AA58" s="35"/>
      <c r="AB58" s="35"/>
      <c r="AC58" s="35"/>
      <c r="AD58" s="35"/>
      <c r="AE58" s="35"/>
      <c r="AF58" s="35"/>
      <c r="AG58" s="35"/>
      <c r="AH58" s="57"/>
      <c r="AI58" s="57"/>
      <c r="AJ58" s="57"/>
      <c r="AK58" s="57"/>
      <c r="AL58" s="57"/>
      <c r="AM58" s="57"/>
      <c r="AN58" s="57"/>
      <c r="AO58" s="57"/>
      <c r="AP58" s="57"/>
      <c r="AQ58" s="57"/>
      <c r="AR58" s="57"/>
      <c r="AS58" s="57"/>
      <c r="AT58" s="3" t="str">
        <f t="shared" si="0"/>
        <v/>
      </c>
    </row>
    <row r="59" spans="1:46" x14ac:dyDescent="0.4">
      <c r="A59" s="54"/>
      <c r="B59" s="54"/>
      <c r="C59" s="55"/>
      <c r="D59" s="55"/>
      <c r="E59" s="56"/>
      <c r="F59" s="35"/>
      <c r="G59" s="34" t="str">
        <f>IF(F59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59" s="34" t="str">
        <f>IF(F59="","",IF(MONTH('【様式１】教育課程特例校指定申請書（新規）'!J$5)&lt;4,YEAR('【様式１】教育課程特例校指定申請書（新規）'!J$5),YEAR('【様式１】教育課程特例校指定申請書（新規）'!J$5)+1)+0.4)</f>
        <v/>
      </c>
      <c r="I59" s="33"/>
      <c r="J59" s="33"/>
      <c r="K59" s="33"/>
      <c r="L59" s="35"/>
      <c r="M59" s="35"/>
      <c r="N59" s="35"/>
      <c r="O59" s="35"/>
      <c r="P59" s="35"/>
      <c r="Q59" s="35"/>
      <c r="R59" s="35"/>
      <c r="S59" s="35"/>
      <c r="T59" s="35"/>
      <c r="U59" s="35"/>
      <c r="V59" s="35"/>
      <c r="W59" s="35"/>
      <c r="X59" s="35"/>
      <c r="Y59" s="35"/>
      <c r="Z59" s="35"/>
      <c r="AA59" s="35"/>
      <c r="AB59" s="35"/>
      <c r="AC59" s="35"/>
      <c r="AD59" s="35"/>
      <c r="AE59" s="35"/>
      <c r="AF59" s="35"/>
      <c r="AG59" s="35"/>
      <c r="AH59" s="57"/>
      <c r="AI59" s="57"/>
      <c r="AJ59" s="57"/>
      <c r="AK59" s="57"/>
      <c r="AL59" s="57"/>
      <c r="AM59" s="57"/>
      <c r="AN59" s="57"/>
      <c r="AO59" s="57"/>
      <c r="AP59" s="57"/>
      <c r="AQ59" s="57"/>
      <c r="AR59" s="57"/>
      <c r="AS59" s="57"/>
      <c r="AT59" s="3" t="str">
        <f t="shared" si="0"/>
        <v/>
      </c>
    </row>
    <row r="60" spans="1:46" x14ac:dyDescent="0.4">
      <c r="A60" s="54"/>
      <c r="B60" s="54"/>
      <c r="C60" s="55"/>
      <c r="D60" s="55"/>
      <c r="E60" s="56"/>
      <c r="F60" s="35"/>
      <c r="G60" s="34" t="str">
        <f>IF(F60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0" s="34" t="str">
        <f>IF(F60="","",IF(MONTH('【様式１】教育課程特例校指定申請書（新規）'!J$5)&lt;4,YEAR('【様式１】教育課程特例校指定申請書（新規）'!J$5),YEAR('【様式１】教育課程特例校指定申請書（新規）'!J$5)+1)+0.4)</f>
        <v/>
      </c>
      <c r="I60" s="33"/>
      <c r="J60" s="33"/>
      <c r="K60" s="33"/>
      <c r="L60" s="35"/>
      <c r="M60" s="35"/>
      <c r="N60" s="35"/>
      <c r="O60" s="35"/>
      <c r="P60" s="35"/>
      <c r="Q60" s="35"/>
      <c r="R60" s="35"/>
      <c r="S60" s="35"/>
      <c r="T60" s="35"/>
      <c r="U60" s="35"/>
      <c r="V60" s="35"/>
      <c r="W60" s="35"/>
      <c r="X60" s="35"/>
      <c r="Y60" s="35"/>
      <c r="Z60" s="35"/>
      <c r="AA60" s="35"/>
      <c r="AB60" s="35"/>
      <c r="AC60" s="35"/>
      <c r="AD60" s="35"/>
      <c r="AE60" s="35"/>
      <c r="AF60" s="35"/>
      <c r="AG60" s="35"/>
      <c r="AH60" s="57"/>
      <c r="AI60" s="57"/>
      <c r="AJ60" s="57"/>
      <c r="AK60" s="57"/>
      <c r="AL60" s="57"/>
      <c r="AM60" s="57"/>
      <c r="AN60" s="57"/>
      <c r="AO60" s="57"/>
      <c r="AP60" s="57"/>
      <c r="AQ60" s="57"/>
      <c r="AR60" s="57"/>
      <c r="AS60" s="57"/>
      <c r="AT60" s="3" t="str">
        <f t="shared" si="0"/>
        <v/>
      </c>
    </row>
    <row r="61" spans="1:46" x14ac:dyDescent="0.4">
      <c r="A61" s="54"/>
      <c r="B61" s="54"/>
      <c r="C61" s="55"/>
      <c r="D61" s="55"/>
      <c r="E61" s="56"/>
      <c r="F61" s="35"/>
      <c r="G61" s="34" t="str">
        <f>IF(F61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1" s="34" t="str">
        <f>IF(F61="","",IF(MONTH('【様式１】教育課程特例校指定申請書（新規）'!J$5)&lt;4,YEAR('【様式１】教育課程特例校指定申請書（新規）'!J$5),YEAR('【様式１】教育課程特例校指定申請書（新規）'!J$5)+1)+0.4)</f>
        <v/>
      </c>
      <c r="I61" s="33"/>
      <c r="J61" s="33"/>
      <c r="K61" s="33"/>
      <c r="L61" s="35"/>
      <c r="M61" s="35"/>
      <c r="N61" s="35"/>
      <c r="O61" s="35"/>
      <c r="P61" s="35"/>
      <c r="Q61" s="35"/>
      <c r="R61" s="35"/>
      <c r="S61" s="35"/>
      <c r="T61" s="35"/>
      <c r="U61" s="35"/>
      <c r="V61" s="35"/>
      <c r="W61" s="35"/>
      <c r="X61" s="35"/>
      <c r="Y61" s="35"/>
      <c r="Z61" s="35"/>
      <c r="AA61" s="35"/>
      <c r="AB61" s="35"/>
      <c r="AC61" s="35"/>
      <c r="AD61" s="35"/>
      <c r="AE61" s="35"/>
      <c r="AF61" s="35"/>
      <c r="AG61" s="35"/>
      <c r="AH61" s="57"/>
      <c r="AI61" s="57"/>
      <c r="AJ61" s="57"/>
      <c r="AK61" s="57"/>
      <c r="AL61" s="57"/>
      <c r="AM61" s="57"/>
      <c r="AN61" s="57"/>
      <c r="AO61" s="57"/>
      <c r="AP61" s="57"/>
      <c r="AQ61" s="57"/>
      <c r="AR61" s="57"/>
      <c r="AS61" s="57"/>
      <c r="AT61" s="3" t="str">
        <f t="shared" si="0"/>
        <v/>
      </c>
    </row>
    <row r="62" spans="1:46" x14ac:dyDescent="0.4">
      <c r="A62" s="54"/>
      <c r="B62" s="54"/>
      <c r="C62" s="55"/>
      <c r="D62" s="55"/>
      <c r="E62" s="56"/>
      <c r="F62" s="35"/>
      <c r="G62" s="34" t="str">
        <f>IF(F62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2" s="34" t="str">
        <f>IF(F62="","",IF(MONTH('【様式１】教育課程特例校指定申請書（新規）'!J$5)&lt;4,YEAR('【様式１】教育課程特例校指定申請書（新規）'!J$5),YEAR('【様式１】教育課程特例校指定申請書（新規）'!J$5)+1)+0.4)</f>
        <v/>
      </c>
      <c r="I62" s="33"/>
      <c r="J62" s="33"/>
      <c r="K62" s="33"/>
      <c r="L62" s="35"/>
      <c r="M62" s="35"/>
      <c r="N62" s="35"/>
      <c r="O62" s="35"/>
      <c r="P62" s="35"/>
      <c r="Q62" s="35"/>
      <c r="R62" s="35"/>
      <c r="S62" s="35"/>
      <c r="T62" s="35"/>
      <c r="U62" s="35"/>
      <c r="V62" s="35"/>
      <c r="W62" s="35"/>
      <c r="X62" s="35"/>
      <c r="Y62" s="35"/>
      <c r="Z62" s="35"/>
      <c r="AA62" s="35"/>
      <c r="AB62" s="35"/>
      <c r="AC62" s="35"/>
      <c r="AD62" s="35"/>
      <c r="AE62" s="35"/>
      <c r="AF62" s="35"/>
      <c r="AG62" s="35"/>
      <c r="AH62" s="57"/>
      <c r="AI62" s="57"/>
      <c r="AJ62" s="57"/>
      <c r="AK62" s="57"/>
      <c r="AL62" s="57"/>
      <c r="AM62" s="57"/>
      <c r="AN62" s="57"/>
      <c r="AO62" s="57"/>
      <c r="AP62" s="57"/>
      <c r="AQ62" s="57"/>
      <c r="AR62" s="57"/>
      <c r="AS62" s="57"/>
      <c r="AT62" s="3" t="str">
        <f t="shared" si="0"/>
        <v/>
      </c>
    </row>
    <row r="63" spans="1:46" x14ac:dyDescent="0.4">
      <c r="A63" s="54"/>
      <c r="B63" s="54"/>
      <c r="C63" s="55"/>
      <c r="D63" s="55"/>
      <c r="E63" s="56"/>
      <c r="F63" s="35"/>
      <c r="G63" s="34" t="str">
        <f>IF(F63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3" s="34" t="str">
        <f>IF(F63="","",IF(MONTH('【様式１】教育課程特例校指定申請書（新規）'!J$5)&lt;4,YEAR('【様式１】教育課程特例校指定申請書（新規）'!J$5),YEAR('【様式１】教育課程特例校指定申請書（新規）'!J$5)+1)+0.4)</f>
        <v/>
      </c>
      <c r="I63" s="33"/>
      <c r="J63" s="33"/>
      <c r="K63" s="33"/>
      <c r="L63" s="35"/>
      <c r="M63" s="35"/>
      <c r="N63" s="35"/>
      <c r="O63" s="35"/>
      <c r="P63" s="35"/>
      <c r="Q63" s="35"/>
      <c r="R63" s="35"/>
      <c r="S63" s="35"/>
      <c r="T63" s="35"/>
      <c r="U63" s="35"/>
      <c r="V63" s="35"/>
      <c r="W63" s="35"/>
      <c r="X63" s="35"/>
      <c r="Y63" s="35"/>
      <c r="Z63" s="35"/>
      <c r="AA63" s="35"/>
      <c r="AB63" s="35"/>
      <c r="AC63" s="35"/>
      <c r="AD63" s="35"/>
      <c r="AE63" s="35"/>
      <c r="AF63" s="35"/>
      <c r="AG63" s="35"/>
      <c r="AH63" s="57"/>
      <c r="AI63" s="57"/>
      <c r="AJ63" s="57"/>
      <c r="AK63" s="57"/>
      <c r="AL63" s="57"/>
      <c r="AM63" s="57"/>
      <c r="AN63" s="57"/>
      <c r="AO63" s="57"/>
      <c r="AP63" s="57"/>
      <c r="AQ63" s="57"/>
      <c r="AR63" s="57"/>
      <c r="AS63" s="57"/>
      <c r="AT63" s="3" t="str">
        <f t="shared" si="0"/>
        <v/>
      </c>
    </row>
    <row r="64" spans="1:46" x14ac:dyDescent="0.4">
      <c r="A64" s="54"/>
      <c r="B64" s="54"/>
      <c r="C64" s="55"/>
      <c r="D64" s="55"/>
      <c r="E64" s="56"/>
      <c r="F64" s="35"/>
      <c r="G64" s="34" t="str">
        <f>IF(F64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4" s="34" t="str">
        <f>IF(F64="","",IF(MONTH('【様式１】教育課程特例校指定申請書（新規）'!J$5)&lt;4,YEAR('【様式１】教育課程特例校指定申請書（新規）'!J$5),YEAR('【様式１】教育課程特例校指定申請書（新規）'!J$5)+1)+0.4)</f>
        <v/>
      </c>
      <c r="I64" s="33"/>
      <c r="J64" s="33"/>
      <c r="K64" s="33"/>
      <c r="L64" s="35"/>
      <c r="M64" s="35"/>
      <c r="N64" s="35"/>
      <c r="O64" s="35"/>
      <c r="P64" s="35"/>
      <c r="Q64" s="35"/>
      <c r="R64" s="35"/>
      <c r="S64" s="35"/>
      <c r="T64" s="35"/>
      <c r="U64" s="35"/>
      <c r="V64" s="35"/>
      <c r="W64" s="35"/>
      <c r="X64" s="35"/>
      <c r="Y64" s="35"/>
      <c r="Z64" s="35"/>
      <c r="AA64" s="35"/>
      <c r="AB64" s="35"/>
      <c r="AC64" s="35"/>
      <c r="AD64" s="35"/>
      <c r="AE64" s="35"/>
      <c r="AF64" s="35"/>
      <c r="AG64" s="35"/>
      <c r="AH64" s="57"/>
      <c r="AI64" s="57"/>
      <c r="AJ64" s="57"/>
      <c r="AK64" s="57"/>
      <c r="AL64" s="57"/>
      <c r="AM64" s="57"/>
      <c r="AN64" s="57"/>
      <c r="AO64" s="57"/>
      <c r="AP64" s="57"/>
      <c r="AQ64" s="57"/>
      <c r="AR64" s="57"/>
      <c r="AS64" s="57"/>
      <c r="AT64" s="3" t="str">
        <f t="shared" si="0"/>
        <v/>
      </c>
    </row>
    <row r="65" spans="1:46" x14ac:dyDescent="0.4">
      <c r="A65" s="54"/>
      <c r="B65" s="54"/>
      <c r="C65" s="55"/>
      <c r="D65" s="55"/>
      <c r="E65" s="56"/>
      <c r="F65" s="35"/>
      <c r="G65" s="34" t="str">
        <f>IF(F65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5" s="34" t="str">
        <f>IF(F65="","",IF(MONTH('【様式１】教育課程特例校指定申請書（新規）'!J$5)&lt;4,YEAR('【様式１】教育課程特例校指定申請書（新規）'!J$5),YEAR('【様式１】教育課程特例校指定申請書（新規）'!J$5)+1)+0.4)</f>
        <v/>
      </c>
      <c r="I65" s="33"/>
      <c r="J65" s="33"/>
      <c r="K65" s="33"/>
      <c r="L65" s="35"/>
      <c r="M65" s="35"/>
      <c r="N65" s="35"/>
      <c r="O65" s="35"/>
      <c r="P65" s="35"/>
      <c r="Q65" s="35"/>
      <c r="R65" s="35"/>
      <c r="S65" s="35"/>
      <c r="T65" s="35"/>
      <c r="U65" s="35"/>
      <c r="V65" s="35"/>
      <c r="W65" s="35"/>
      <c r="X65" s="35"/>
      <c r="Y65" s="35"/>
      <c r="Z65" s="35"/>
      <c r="AA65" s="35"/>
      <c r="AB65" s="35"/>
      <c r="AC65" s="35"/>
      <c r="AD65" s="35"/>
      <c r="AE65" s="35"/>
      <c r="AF65" s="35"/>
      <c r="AG65" s="35"/>
      <c r="AH65" s="57"/>
      <c r="AI65" s="57"/>
      <c r="AJ65" s="57"/>
      <c r="AK65" s="57"/>
      <c r="AL65" s="57"/>
      <c r="AM65" s="57"/>
      <c r="AN65" s="57"/>
      <c r="AO65" s="57"/>
      <c r="AP65" s="57"/>
      <c r="AQ65" s="57"/>
      <c r="AR65" s="57"/>
      <c r="AS65" s="57"/>
      <c r="AT65" s="3" t="str">
        <f t="shared" si="0"/>
        <v/>
      </c>
    </row>
    <row r="66" spans="1:46" x14ac:dyDescent="0.4">
      <c r="A66" s="54"/>
      <c r="B66" s="54"/>
      <c r="C66" s="55"/>
      <c r="D66" s="55"/>
      <c r="E66" s="56"/>
      <c r="F66" s="35"/>
      <c r="G66" s="34" t="str">
        <f>IF(F66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6" s="34" t="str">
        <f>IF(F66="","",IF(MONTH('【様式１】教育課程特例校指定申請書（新規）'!J$5)&lt;4,YEAR('【様式１】教育課程特例校指定申請書（新規）'!J$5),YEAR('【様式１】教育課程特例校指定申請書（新規）'!J$5)+1)+0.4)</f>
        <v/>
      </c>
      <c r="I66" s="33"/>
      <c r="J66" s="33"/>
      <c r="K66" s="33"/>
      <c r="L66" s="35"/>
      <c r="M66" s="35"/>
      <c r="N66" s="35"/>
      <c r="O66" s="35"/>
      <c r="P66" s="35"/>
      <c r="Q66" s="35"/>
      <c r="R66" s="35"/>
      <c r="S66" s="35"/>
      <c r="T66" s="35"/>
      <c r="U66" s="35"/>
      <c r="V66" s="35"/>
      <c r="W66" s="35"/>
      <c r="X66" s="35"/>
      <c r="Y66" s="35"/>
      <c r="Z66" s="35"/>
      <c r="AA66" s="35"/>
      <c r="AB66" s="35"/>
      <c r="AC66" s="35"/>
      <c r="AD66" s="35"/>
      <c r="AE66" s="35"/>
      <c r="AF66" s="35"/>
      <c r="AG66" s="35"/>
      <c r="AH66" s="57"/>
      <c r="AI66" s="57"/>
      <c r="AJ66" s="57"/>
      <c r="AK66" s="57"/>
      <c r="AL66" s="57"/>
      <c r="AM66" s="57"/>
      <c r="AN66" s="57"/>
      <c r="AO66" s="57"/>
      <c r="AP66" s="57"/>
      <c r="AQ66" s="57"/>
      <c r="AR66" s="57"/>
      <c r="AS66" s="57"/>
      <c r="AT66" s="3" t="str">
        <f t="shared" si="0"/>
        <v/>
      </c>
    </row>
    <row r="67" spans="1:46" x14ac:dyDescent="0.4">
      <c r="A67" s="54"/>
      <c r="B67" s="54"/>
      <c r="C67" s="55"/>
      <c r="D67" s="55"/>
      <c r="E67" s="56"/>
      <c r="F67" s="35"/>
      <c r="G67" s="34" t="str">
        <f>IF(F67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7" s="34" t="str">
        <f>IF(F67="","",IF(MONTH('【様式１】教育課程特例校指定申請書（新規）'!J$5)&lt;4,YEAR('【様式１】教育課程特例校指定申請書（新規）'!J$5),YEAR('【様式１】教育課程特例校指定申請書（新規）'!J$5)+1)+0.4)</f>
        <v/>
      </c>
      <c r="I67" s="33"/>
      <c r="J67" s="33"/>
      <c r="K67" s="33"/>
      <c r="L67" s="35"/>
      <c r="M67" s="35"/>
      <c r="N67" s="35"/>
      <c r="O67" s="35"/>
      <c r="P67" s="35"/>
      <c r="Q67" s="35"/>
      <c r="R67" s="35"/>
      <c r="S67" s="35"/>
      <c r="T67" s="35"/>
      <c r="U67" s="35"/>
      <c r="V67" s="35"/>
      <c r="W67" s="35"/>
      <c r="X67" s="35"/>
      <c r="Y67" s="35"/>
      <c r="Z67" s="35"/>
      <c r="AA67" s="35"/>
      <c r="AB67" s="35"/>
      <c r="AC67" s="35"/>
      <c r="AD67" s="35"/>
      <c r="AE67" s="35"/>
      <c r="AF67" s="35"/>
      <c r="AG67" s="35"/>
      <c r="AH67" s="57"/>
      <c r="AI67" s="57"/>
      <c r="AJ67" s="57"/>
      <c r="AK67" s="57"/>
      <c r="AL67" s="57"/>
      <c r="AM67" s="57"/>
      <c r="AN67" s="57"/>
      <c r="AO67" s="57"/>
      <c r="AP67" s="57"/>
      <c r="AQ67" s="57"/>
      <c r="AR67" s="57"/>
      <c r="AS67" s="57"/>
      <c r="AT67" s="3" t="str">
        <f t="shared" si="0"/>
        <v/>
      </c>
    </row>
    <row r="68" spans="1:46" x14ac:dyDescent="0.4">
      <c r="A68" s="54"/>
      <c r="B68" s="54"/>
      <c r="C68" s="55"/>
      <c r="D68" s="55"/>
      <c r="E68" s="56"/>
      <c r="F68" s="35"/>
      <c r="G68" s="34" t="str">
        <f>IF(F68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8" s="34" t="str">
        <f>IF(F68="","",IF(MONTH('【様式１】教育課程特例校指定申請書（新規）'!J$5)&lt;4,YEAR('【様式１】教育課程特例校指定申請書（新規）'!J$5),YEAR('【様式１】教育課程特例校指定申請書（新規）'!J$5)+1)+0.4)</f>
        <v/>
      </c>
      <c r="I68" s="33"/>
      <c r="J68" s="33"/>
      <c r="K68" s="33"/>
      <c r="L68" s="35"/>
      <c r="M68" s="35"/>
      <c r="N68" s="35"/>
      <c r="O68" s="35"/>
      <c r="P68" s="35"/>
      <c r="Q68" s="35"/>
      <c r="R68" s="35"/>
      <c r="S68" s="35"/>
      <c r="T68" s="35"/>
      <c r="U68" s="35"/>
      <c r="V68" s="35"/>
      <c r="W68" s="35"/>
      <c r="X68" s="35"/>
      <c r="Y68" s="35"/>
      <c r="Z68" s="35"/>
      <c r="AA68" s="35"/>
      <c r="AB68" s="35"/>
      <c r="AC68" s="35"/>
      <c r="AD68" s="35"/>
      <c r="AE68" s="35"/>
      <c r="AF68" s="35"/>
      <c r="AG68" s="35"/>
      <c r="AH68" s="57"/>
      <c r="AI68" s="57"/>
      <c r="AJ68" s="57"/>
      <c r="AK68" s="57"/>
      <c r="AL68" s="57"/>
      <c r="AM68" s="57"/>
      <c r="AN68" s="57"/>
      <c r="AO68" s="57"/>
      <c r="AP68" s="57"/>
      <c r="AQ68" s="57"/>
      <c r="AR68" s="57"/>
      <c r="AS68" s="57"/>
      <c r="AT68" s="3" t="str">
        <f t="shared" si="0"/>
        <v/>
      </c>
    </row>
    <row r="69" spans="1:46" x14ac:dyDescent="0.4">
      <c r="A69" s="54"/>
      <c r="B69" s="54"/>
      <c r="C69" s="55"/>
      <c r="D69" s="55"/>
      <c r="E69" s="56"/>
      <c r="F69" s="35"/>
      <c r="G69" s="34" t="str">
        <f>IF(F69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69" s="34" t="str">
        <f>IF(F69="","",IF(MONTH('【様式１】教育課程特例校指定申請書（新規）'!J$5)&lt;4,YEAR('【様式１】教育課程特例校指定申請書（新規）'!J$5),YEAR('【様式１】教育課程特例校指定申請書（新規）'!J$5)+1)+0.4)</f>
        <v/>
      </c>
      <c r="I69" s="33"/>
      <c r="J69" s="33"/>
      <c r="K69" s="33"/>
      <c r="L69" s="35"/>
      <c r="M69" s="35"/>
      <c r="N69" s="35"/>
      <c r="O69" s="35"/>
      <c r="P69" s="35"/>
      <c r="Q69" s="35"/>
      <c r="R69" s="35"/>
      <c r="S69" s="35"/>
      <c r="T69" s="35"/>
      <c r="U69" s="35"/>
      <c r="V69" s="35"/>
      <c r="W69" s="35"/>
      <c r="X69" s="35"/>
      <c r="Y69" s="35"/>
      <c r="Z69" s="35"/>
      <c r="AA69" s="35"/>
      <c r="AB69" s="35"/>
      <c r="AC69" s="35"/>
      <c r="AD69" s="35"/>
      <c r="AE69" s="35"/>
      <c r="AF69" s="35"/>
      <c r="AG69" s="35"/>
      <c r="AH69" s="57"/>
      <c r="AI69" s="57"/>
      <c r="AJ69" s="57"/>
      <c r="AK69" s="57"/>
      <c r="AL69" s="57"/>
      <c r="AM69" s="57"/>
      <c r="AN69" s="57"/>
      <c r="AO69" s="57"/>
      <c r="AP69" s="57"/>
      <c r="AQ69" s="57"/>
      <c r="AR69" s="57"/>
      <c r="AS69" s="57"/>
      <c r="AT69" s="3" t="str">
        <f t="shared" si="0"/>
        <v/>
      </c>
    </row>
    <row r="70" spans="1:46" x14ac:dyDescent="0.4">
      <c r="A70" s="54"/>
      <c r="B70" s="54"/>
      <c r="C70" s="55"/>
      <c r="D70" s="55"/>
      <c r="E70" s="56"/>
      <c r="F70" s="35"/>
      <c r="G70" s="34" t="str">
        <f>IF(F70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0" s="34" t="str">
        <f>IF(F70="","",IF(MONTH('【様式１】教育課程特例校指定申請書（新規）'!J$5)&lt;4,YEAR('【様式１】教育課程特例校指定申請書（新規）'!J$5),YEAR('【様式１】教育課程特例校指定申請書（新規）'!J$5)+1)+0.4)</f>
        <v/>
      </c>
      <c r="I70" s="33"/>
      <c r="J70" s="33"/>
      <c r="K70" s="33"/>
      <c r="L70" s="35"/>
      <c r="M70" s="35"/>
      <c r="N70" s="35"/>
      <c r="O70" s="35"/>
      <c r="P70" s="35"/>
      <c r="Q70" s="35"/>
      <c r="R70" s="35"/>
      <c r="S70" s="35"/>
      <c r="T70" s="35"/>
      <c r="U70" s="35"/>
      <c r="V70" s="35"/>
      <c r="W70" s="35"/>
      <c r="X70" s="35"/>
      <c r="Y70" s="35"/>
      <c r="Z70" s="35"/>
      <c r="AA70" s="35"/>
      <c r="AB70" s="35"/>
      <c r="AC70" s="35"/>
      <c r="AD70" s="35"/>
      <c r="AE70" s="35"/>
      <c r="AF70" s="35"/>
      <c r="AG70" s="35"/>
      <c r="AH70" s="57"/>
      <c r="AI70" s="57"/>
      <c r="AJ70" s="57"/>
      <c r="AK70" s="57"/>
      <c r="AL70" s="57"/>
      <c r="AM70" s="57"/>
      <c r="AN70" s="57"/>
      <c r="AO70" s="57"/>
      <c r="AP70" s="57"/>
      <c r="AQ70" s="57"/>
      <c r="AR70" s="57"/>
      <c r="AS70" s="57"/>
      <c r="AT70" s="3" t="str">
        <f t="shared" si="0"/>
        <v/>
      </c>
    </row>
    <row r="71" spans="1:46" x14ac:dyDescent="0.4">
      <c r="A71" s="54"/>
      <c r="B71" s="54"/>
      <c r="C71" s="55"/>
      <c r="D71" s="55"/>
      <c r="E71" s="56"/>
      <c r="F71" s="35"/>
      <c r="G71" s="34" t="str">
        <f>IF(F71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1" s="34" t="str">
        <f>IF(F71="","",IF(MONTH('【様式１】教育課程特例校指定申請書（新規）'!J$5)&lt;4,YEAR('【様式１】教育課程特例校指定申請書（新規）'!J$5),YEAR('【様式１】教育課程特例校指定申請書（新規）'!J$5)+1)+0.4)</f>
        <v/>
      </c>
      <c r="I71" s="33"/>
      <c r="J71" s="33"/>
      <c r="K71" s="33"/>
      <c r="L71" s="35"/>
      <c r="M71" s="35"/>
      <c r="N71" s="35"/>
      <c r="O71" s="35"/>
      <c r="P71" s="35"/>
      <c r="Q71" s="35"/>
      <c r="R71" s="35"/>
      <c r="S71" s="35"/>
      <c r="T71" s="35"/>
      <c r="U71" s="35"/>
      <c r="V71" s="35"/>
      <c r="W71" s="35"/>
      <c r="X71" s="35"/>
      <c r="Y71" s="35"/>
      <c r="Z71" s="35"/>
      <c r="AA71" s="35"/>
      <c r="AB71" s="35"/>
      <c r="AC71" s="35"/>
      <c r="AD71" s="35"/>
      <c r="AE71" s="35"/>
      <c r="AF71" s="35"/>
      <c r="AG71" s="35"/>
      <c r="AH71" s="57"/>
      <c r="AI71" s="57"/>
      <c r="AJ71" s="57"/>
      <c r="AK71" s="57"/>
      <c r="AL71" s="57"/>
      <c r="AM71" s="57"/>
      <c r="AN71" s="57"/>
      <c r="AO71" s="57"/>
      <c r="AP71" s="57"/>
      <c r="AQ71" s="57"/>
      <c r="AR71" s="57"/>
      <c r="AS71" s="57"/>
      <c r="AT71" s="3" t="str">
        <f t="shared" si="0"/>
        <v/>
      </c>
    </row>
    <row r="72" spans="1:46" x14ac:dyDescent="0.4">
      <c r="A72" s="54"/>
      <c r="B72" s="54"/>
      <c r="C72" s="55"/>
      <c r="D72" s="55"/>
      <c r="E72" s="56"/>
      <c r="F72" s="35"/>
      <c r="G72" s="34" t="str">
        <f>IF(F72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2" s="34" t="str">
        <f>IF(F72="","",IF(MONTH('【様式１】教育課程特例校指定申請書（新規）'!J$5)&lt;4,YEAR('【様式１】教育課程特例校指定申請書（新規）'!J$5),YEAR('【様式１】教育課程特例校指定申請書（新規）'!J$5)+1)+0.4)</f>
        <v/>
      </c>
      <c r="I72" s="33"/>
      <c r="J72" s="33"/>
      <c r="K72" s="33"/>
      <c r="L72" s="35"/>
      <c r="M72" s="35"/>
      <c r="N72" s="35"/>
      <c r="O72" s="35"/>
      <c r="P72" s="35"/>
      <c r="Q72" s="35"/>
      <c r="R72" s="35"/>
      <c r="S72" s="35"/>
      <c r="T72" s="35"/>
      <c r="U72" s="35"/>
      <c r="V72" s="35"/>
      <c r="W72" s="35"/>
      <c r="X72" s="35"/>
      <c r="Y72" s="35"/>
      <c r="Z72" s="35"/>
      <c r="AA72" s="35"/>
      <c r="AB72" s="35"/>
      <c r="AC72" s="35"/>
      <c r="AD72" s="35"/>
      <c r="AE72" s="35"/>
      <c r="AF72" s="35"/>
      <c r="AG72" s="35"/>
      <c r="AH72" s="57"/>
      <c r="AI72" s="57"/>
      <c r="AJ72" s="57"/>
      <c r="AK72" s="57"/>
      <c r="AL72" s="57"/>
      <c r="AM72" s="57"/>
      <c r="AN72" s="57"/>
      <c r="AO72" s="57"/>
      <c r="AP72" s="57"/>
      <c r="AQ72" s="57"/>
      <c r="AR72" s="57"/>
      <c r="AS72" s="57"/>
      <c r="AT72" s="3" t="str">
        <f t="shared" si="0"/>
        <v/>
      </c>
    </row>
    <row r="73" spans="1:46" x14ac:dyDescent="0.4">
      <c r="A73" s="54"/>
      <c r="B73" s="54"/>
      <c r="C73" s="55"/>
      <c r="D73" s="55"/>
      <c r="E73" s="56"/>
      <c r="F73" s="35"/>
      <c r="G73" s="34" t="str">
        <f>IF(F73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3" s="34" t="str">
        <f>IF(F73="","",IF(MONTH('【様式１】教育課程特例校指定申請書（新規）'!J$5)&lt;4,YEAR('【様式１】教育課程特例校指定申請書（新規）'!J$5),YEAR('【様式１】教育課程特例校指定申請書（新規）'!J$5)+1)+0.4)</f>
        <v/>
      </c>
      <c r="I73" s="33"/>
      <c r="J73" s="33"/>
      <c r="K73" s="33"/>
      <c r="L73" s="35"/>
      <c r="M73" s="35"/>
      <c r="N73" s="35"/>
      <c r="O73" s="35"/>
      <c r="P73" s="35"/>
      <c r="Q73" s="35"/>
      <c r="R73" s="35"/>
      <c r="S73" s="35"/>
      <c r="T73" s="35"/>
      <c r="U73" s="35"/>
      <c r="V73" s="35"/>
      <c r="W73" s="35"/>
      <c r="X73" s="35"/>
      <c r="Y73" s="35"/>
      <c r="Z73" s="35"/>
      <c r="AA73" s="35"/>
      <c r="AB73" s="35"/>
      <c r="AC73" s="35"/>
      <c r="AD73" s="35"/>
      <c r="AE73" s="35"/>
      <c r="AF73" s="35"/>
      <c r="AG73" s="35"/>
      <c r="AH73" s="57"/>
      <c r="AI73" s="57"/>
      <c r="AJ73" s="57"/>
      <c r="AK73" s="57"/>
      <c r="AL73" s="57"/>
      <c r="AM73" s="57"/>
      <c r="AN73" s="57"/>
      <c r="AO73" s="57"/>
      <c r="AP73" s="57"/>
      <c r="AQ73" s="57"/>
      <c r="AR73" s="57"/>
      <c r="AS73" s="57"/>
      <c r="AT73" s="3" t="str">
        <f t="shared" si="0"/>
        <v/>
      </c>
    </row>
    <row r="74" spans="1:46" x14ac:dyDescent="0.4">
      <c r="A74" s="54"/>
      <c r="B74" s="54"/>
      <c r="C74" s="55"/>
      <c r="D74" s="55"/>
      <c r="E74" s="56"/>
      <c r="F74" s="35"/>
      <c r="G74" s="34" t="str">
        <f>IF(F74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4" s="34" t="str">
        <f>IF(F74="","",IF(MONTH('【様式１】教育課程特例校指定申請書（新規）'!J$5)&lt;4,YEAR('【様式１】教育課程特例校指定申請書（新規）'!J$5),YEAR('【様式１】教育課程特例校指定申請書（新規）'!J$5)+1)+0.4)</f>
        <v/>
      </c>
      <c r="I74" s="33"/>
      <c r="J74" s="33"/>
      <c r="K74" s="33"/>
      <c r="L74" s="35"/>
      <c r="M74" s="35"/>
      <c r="N74" s="35"/>
      <c r="O74" s="35"/>
      <c r="P74" s="35"/>
      <c r="Q74" s="35"/>
      <c r="R74" s="35"/>
      <c r="S74" s="35"/>
      <c r="T74" s="35"/>
      <c r="U74" s="35"/>
      <c r="V74" s="35"/>
      <c r="W74" s="35"/>
      <c r="X74" s="35"/>
      <c r="Y74" s="35"/>
      <c r="Z74" s="35"/>
      <c r="AA74" s="35"/>
      <c r="AB74" s="35"/>
      <c r="AC74" s="35"/>
      <c r="AD74" s="35"/>
      <c r="AE74" s="35"/>
      <c r="AF74" s="35"/>
      <c r="AG74" s="35"/>
      <c r="AH74" s="57"/>
      <c r="AI74" s="57"/>
      <c r="AJ74" s="57"/>
      <c r="AK74" s="57"/>
      <c r="AL74" s="57"/>
      <c r="AM74" s="57"/>
      <c r="AN74" s="57"/>
      <c r="AO74" s="57"/>
      <c r="AP74" s="57"/>
      <c r="AQ74" s="57"/>
      <c r="AR74" s="57"/>
      <c r="AS74" s="57"/>
      <c r="AT74" s="3" t="str">
        <f t="shared" si="0"/>
        <v/>
      </c>
    </row>
    <row r="75" spans="1:46" x14ac:dyDescent="0.4">
      <c r="A75" s="54"/>
      <c r="B75" s="54"/>
      <c r="C75" s="55"/>
      <c r="D75" s="55"/>
      <c r="E75" s="56"/>
      <c r="F75" s="35"/>
      <c r="G75" s="34" t="str">
        <f>IF(F75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5" s="34" t="str">
        <f>IF(F75="","",IF(MONTH('【様式１】教育課程特例校指定申請書（新規）'!J$5)&lt;4,YEAR('【様式１】教育課程特例校指定申請書（新規）'!J$5),YEAR('【様式１】教育課程特例校指定申請書（新規）'!J$5)+1)+0.4)</f>
        <v/>
      </c>
      <c r="I75" s="33"/>
      <c r="J75" s="33"/>
      <c r="K75" s="33"/>
      <c r="L75" s="35"/>
      <c r="M75" s="35"/>
      <c r="N75" s="35"/>
      <c r="O75" s="35"/>
      <c r="P75" s="35"/>
      <c r="Q75" s="35"/>
      <c r="R75" s="35"/>
      <c r="S75" s="35"/>
      <c r="T75" s="35"/>
      <c r="U75" s="35"/>
      <c r="V75" s="35"/>
      <c r="W75" s="35"/>
      <c r="X75" s="35"/>
      <c r="Y75" s="35"/>
      <c r="Z75" s="35"/>
      <c r="AA75" s="35"/>
      <c r="AB75" s="35"/>
      <c r="AC75" s="35"/>
      <c r="AD75" s="35"/>
      <c r="AE75" s="35"/>
      <c r="AF75" s="35"/>
      <c r="AG75" s="35"/>
      <c r="AH75" s="57"/>
      <c r="AI75" s="57"/>
      <c r="AJ75" s="57"/>
      <c r="AK75" s="57"/>
      <c r="AL75" s="57"/>
      <c r="AM75" s="57"/>
      <c r="AN75" s="57"/>
      <c r="AO75" s="57"/>
      <c r="AP75" s="57"/>
      <c r="AQ75" s="57"/>
      <c r="AR75" s="57"/>
      <c r="AS75" s="57"/>
      <c r="AT75" s="3" t="str">
        <f t="shared" si="0"/>
        <v/>
      </c>
    </row>
    <row r="76" spans="1:46" x14ac:dyDescent="0.4">
      <c r="A76" s="54"/>
      <c r="B76" s="54"/>
      <c r="C76" s="55"/>
      <c r="D76" s="55"/>
      <c r="E76" s="56"/>
      <c r="F76" s="35"/>
      <c r="G76" s="34" t="str">
        <f>IF(F76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6" s="34" t="str">
        <f>IF(F76="","",IF(MONTH('【様式１】教育課程特例校指定申請書（新規）'!J$5)&lt;4,YEAR('【様式１】教育課程特例校指定申請書（新規）'!J$5),YEAR('【様式１】教育課程特例校指定申請書（新規）'!J$5)+1)+0.4)</f>
        <v/>
      </c>
      <c r="I76" s="33"/>
      <c r="J76" s="33"/>
      <c r="K76" s="33"/>
      <c r="L76" s="35"/>
      <c r="M76" s="35"/>
      <c r="N76" s="35"/>
      <c r="O76" s="35"/>
      <c r="P76" s="35"/>
      <c r="Q76" s="35"/>
      <c r="R76" s="35"/>
      <c r="S76" s="35"/>
      <c r="T76" s="35"/>
      <c r="U76" s="35"/>
      <c r="V76" s="35"/>
      <c r="W76" s="35"/>
      <c r="X76" s="35"/>
      <c r="Y76" s="35"/>
      <c r="Z76" s="35"/>
      <c r="AA76" s="35"/>
      <c r="AB76" s="35"/>
      <c r="AC76" s="35"/>
      <c r="AD76" s="35"/>
      <c r="AE76" s="35"/>
      <c r="AF76" s="35"/>
      <c r="AG76" s="35"/>
      <c r="AH76" s="57"/>
      <c r="AI76" s="57"/>
      <c r="AJ76" s="57"/>
      <c r="AK76" s="57"/>
      <c r="AL76" s="57"/>
      <c r="AM76" s="57"/>
      <c r="AN76" s="57"/>
      <c r="AO76" s="57"/>
      <c r="AP76" s="57"/>
      <c r="AQ76" s="57"/>
      <c r="AR76" s="57"/>
      <c r="AS76" s="57"/>
      <c r="AT76" s="3" t="str">
        <f t="shared" si="0"/>
        <v/>
      </c>
    </row>
    <row r="77" spans="1:46" x14ac:dyDescent="0.4">
      <c r="A77" s="54"/>
      <c r="B77" s="54"/>
      <c r="C77" s="55"/>
      <c r="D77" s="55"/>
      <c r="E77" s="56"/>
      <c r="F77" s="35"/>
      <c r="G77" s="34" t="str">
        <f>IF(F77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7" s="34" t="str">
        <f>IF(F77="","",IF(MONTH('【様式１】教育課程特例校指定申請書（新規）'!J$5)&lt;4,YEAR('【様式１】教育課程特例校指定申請書（新規）'!J$5),YEAR('【様式１】教育課程特例校指定申請書（新規）'!J$5)+1)+0.4)</f>
        <v/>
      </c>
      <c r="I77" s="33"/>
      <c r="J77" s="33"/>
      <c r="K77" s="33"/>
      <c r="L77" s="35"/>
      <c r="M77" s="35"/>
      <c r="N77" s="35"/>
      <c r="O77" s="35"/>
      <c r="P77" s="35"/>
      <c r="Q77" s="35"/>
      <c r="R77" s="35"/>
      <c r="S77" s="35"/>
      <c r="T77" s="35"/>
      <c r="U77" s="35"/>
      <c r="V77" s="35"/>
      <c r="W77" s="35"/>
      <c r="X77" s="35"/>
      <c r="Y77" s="35"/>
      <c r="Z77" s="35"/>
      <c r="AA77" s="35"/>
      <c r="AB77" s="35"/>
      <c r="AC77" s="35"/>
      <c r="AD77" s="35"/>
      <c r="AE77" s="35"/>
      <c r="AF77" s="35"/>
      <c r="AG77" s="35"/>
      <c r="AH77" s="57"/>
      <c r="AI77" s="57"/>
      <c r="AJ77" s="57"/>
      <c r="AK77" s="57"/>
      <c r="AL77" s="57"/>
      <c r="AM77" s="57"/>
      <c r="AN77" s="57"/>
      <c r="AO77" s="57"/>
      <c r="AP77" s="57"/>
      <c r="AQ77" s="57"/>
      <c r="AR77" s="57"/>
      <c r="AS77" s="57"/>
      <c r="AT77" s="3" t="str">
        <f t="shared" si="0"/>
        <v/>
      </c>
    </row>
    <row r="78" spans="1:46" x14ac:dyDescent="0.4">
      <c r="A78" s="54"/>
      <c r="B78" s="54"/>
      <c r="C78" s="55"/>
      <c r="D78" s="55"/>
      <c r="E78" s="56"/>
      <c r="F78" s="35"/>
      <c r="G78" s="34" t="str">
        <f>IF(F78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8" s="34" t="str">
        <f>IF(F78="","",IF(MONTH('【様式１】教育課程特例校指定申請書（新規）'!J$5)&lt;4,YEAR('【様式１】教育課程特例校指定申請書（新規）'!J$5),YEAR('【様式１】教育課程特例校指定申請書（新規）'!J$5)+1)+0.4)</f>
        <v/>
      </c>
      <c r="I78" s="33"/>
      <c r="J78" s="33"/>
      <c r="K78" s="33"/>
      <c r="L78" s="35"/>
      <c r="M78" s="35"/>
      <c r="N78" s="35"/>
      <c r="O78" s="35"/>
      <c r="P78" s="35"/>
      <c r="Q78" s="35"/>
      <c r="R78" s="35"/>
      <c r="S78" s="35"/>
      <c r="T78" s="35"/>
      <c r="U78" s="35"/>
      <c r="V78" s="35"/>
      <c r="W78" s="35"/>
      <c r="X78" s="35"/>
      <c r="Y78" s="35"/>
      <c r="Z78" s="35"/>
      <c r="AA78" s="35"/>
      <c r="AB78" s="35"/>
      <c r="AC78" s="35"/>
      <c r="AD78" s="35"/>
      <c r="AE78" s="35"/>
      <c r="AF78" s="35"/>
      <c r="AG78" s="35"/>
      <c r="AH78" s="57"/>
      <c r="AI78" s="57"/>
      <c r="AJ78" s="57"/>
      <c r="AK78" s="57"/>
      <c r="AL78" s="57"/>
      <c r="AM78" s="57"/>
      <c r="AN78" s="57"/>
      <c r="AO78" s="57"/>
      <c r="AP78" s="57"/>
      <c r="AQ78" s="57"/>
      <c r="AR78" s="57"/>
      <c r="AS78" s="57"/>
      <c r="AT78" s="3" t="str">
        <f t="shared" si="0"/>
        <v/>
      </c>
    </row>
    <row r="79" spans="1:46" x14ac:dyDescent="0.4">
      <c r="A79" s="54"/>
      <c r="B79" s="54"/>
      <c r="C79" s="55"/>
      <c r="D79" s="55"/>
      <c r="E79" s="56"/>
      <c r="F79" s="35"/>
      <c r="G79" s="34" t="str">
        <f>IF(F79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79" s="34" t="str">
        <f>IF(F79="","",IF(MONTH('【様式１】教育課程特例校指定申請書（新規）'!J$5)&lt;4,YEAR('【様式１】教育課程特例校指定申請書（新規）'!J$5),YEAR('【様式１】教育課程特例校指定申請書（新規）'!J$5)+1)+0.4)</f>
        <v/>
      </c>
      <c r="I79" s="33"/>
      <c r="J79" s="33"/>
      <c r="K79" s="33"/>
      <c r="L79" s="35"/>
      <c r="M79" s="35"/>
      <c r="N79" s="35"/>
      <c r="O79" s="35"/>
      <c r="P79" s="35"/>
      <c r="Q79" s="35"/>
      <c r="R79" s="35"/>
      <c r="S79" s="35"/>
      <c r="T79" s="35"/>
      <c r="U79" s="35"/>
      <c r="V79" s="35"/>
      <c r="W79" s="35"/>
      <c r="X79" s="35"/>
      <c r="Y79" s="35"/>
      <c r="Z79" s="35"/>
      <c r="AA79" s="35"/>
      <c r="AB79" s="35"/>
      <c r="AC79" s="35"/>
      <c r="AD79" s="35"/>
      <c r="AE79" s="35"/>
      <c r="AF79" s="35"/>
      <c r="AG79" s="35"/>
      <c r="AH79" s="57"/>
      <c r="AI79" s="57"/>
      <c r="AJ79" s="57"/>
      <c r="AK79" s="57"/>
      <c r="AL79" s="57"/>
      <c r="AM79" s="57"/>
      <c r="AN79" s="57"/>
      <c r="AO79" s="57"/>
      <c r="AP79" s="57"/>
      <c r="AQ79" s="57"/>
      <c r="AR79" s="57"/>
      <c r="AS79" s="57"/>
      <c r="AT79" s="3" t="str">
        <f t="shared" ref="AT79:AT90" si="1">IF(F79="","",IF(F78="","エラー！入力箇所を確認してください。",IF(COUNTA(L79:AG79)=0,"エラー！教育課程の特例を記入してください。","")))</f>
        <v/>
      </c>
    </row>
    <row r="80" spans="1:46" x14ac:dyDescent="0.4">
      <c r="A80" s="54"/>
      <c r="B80" s="54"/>
      <c r="C80" s="55"/>
      <c r="D80" s="55"/>
      <c r="E80" s="56"/>
      <c r="F80" s="35"/>
      <c r="G80" s="34" t="str">
        <f>IF(F80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0" s="34" t="str">
        <f>IF(F80="","",IF(MONTH('【様式１】教育課程特例校指定申請書（新規）'!J$5)&lt;4,YEAR('【様式１】教育課程特例校指定申請書（新規）'!J$5),YEAR('【様式１】教育課程特例校指定申請書（新規）'!J$5)+1)+0.4)</f>
        <v/>
      </c>
      <c r="I80" s="33"/>
      <c r="J80" s="33"/>
      <c r="K80" s="33"/>
      <c r="L80" s="35"/>
      <c r="M80" s="35"/>
      <c r="N80" s="35"/>
      <c r="O80" s="35"/>
      <c r="P80" s="35"/>
      <c r="Q80" s="35"/>
      <c r="R80" s="35"/>
      <c r="S80" s="35"/>
      <c r="T80" s="35"/>
      <c r="U80" s="35"/>
      <c r="V80" s="35"/>
      <c r="W80" s="35"/>
      <c r="X80" s="35"/>
      <c r="Y80" s="35"/>
      <c r="Z80" s="35"/>
      <c r="AA80" s="35"/>
      <c r="AB80" s="35"/>
      <c r="AC80" s="35"/>
      <c r="AD80" s="35"/>
      <c r="AE80" s="35"/>
      <c r="AF80" s="35"/>
      <c r="AG80" s="35"/>
      <c r="AH80" s="57"/>
      <c r="AI80" s="57"/>
      <c r="AJ80" s="57"/>
      <c r="AK80" s="57"/>
      <c r="AL80" s="57"/>
      <c r="AM80" s="57"/>
      <c r="AN80" s="57"/>
      <c r="AO80" s="57"/>
      <c r="AP80" s="57"/>
      <c r="AQ80" s="57"/>
      <c r="AR80" s="57"/>
      <c r="AS80" s="57"/>
      <c r="AT80" s="3" t="str">
        <f t="shared" si="1"/>
        <v/>
      </c>
    </row>
    <row r="81" spans="1:46" x14ac:dyDescent="0.4">
      <c r="A81" s="54"/>
      <c r="B81" s="54"/>
      <c r="C81" s="55"/>
      <c r="D81" s="55"/>
      <c r="E81" s="56"/>
      <c r="F81" s="35"/>
      <c r="G81" s="34" t="str">
        <f>IF(F81="","",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1" s="34" t="str">
        <f>IF(F81="","",IF(MONTH('【様式１】教育課程特例校指定申請書（新規）'!J$5)&lt;4,YEAR('【様式１】教育課程特例校指定申請書（新規）'!J$5),YEAR('【様式１】教育課程特例校指定申請書（新規）'!J$5)+1)+0.4)</f>
        <v/>
      </c>
      <c r="I81" s="33"/>
      <c r="J81" s="33"/>
      <c r="K81" s="33"/>
      <c r="L81" s="35"/>
      <c r="M81" s="35"/>
      <c r="N81" s="35"/>
      <c r="O81" s="35"/>
      <c r="P81" s="35"/>
      <c r="Q81" s="35"/>
      <c r="R81" s="35"/>
      <c r="S81" s="35"/>
      <c r="T81" s="35"/>
      <c r="U81" s="35"/>
      <c r="V81" s="35"/>
      <c r="W81" s="35"/>
      <c r="X81" s="35"/>
      <c r="Y81" s="35"/>
      <c r="Z81" s="35"/>
      <c r="AA81" s="35"/>
      <c r="AB81" s="35"/>
      <c r="AC81" s="35"/>
      <c r="AD81" s="35"/>
      <c r="AE81" s="35"/>
      <c r="AF81" s="35"/>
      <c r="AG81" s="35"/>
      <c r="AH81" s="57"/>
      <c r="AI81" s="57"/>
      <c r="AJ81" s="57"/>
      <c r="AK81" s="57"/>
      <c r="AL81" s="57"/>
      <c r="AM81" s="57"/>
      <c r="AN81" s="57"/>
      <c r="AO81" s="57"/>
      <c r="AP81" s="57"/>
      <c r="AQ81" s="57"/>
      <c r="AR81" s="57"/>
      <c r="AS81" s="57"/>
      <c r="AT81" s="3" t="str">
        <f t="shared" si="1"/>
        <v/>
      </c>
    </row>
    <row r="82" spans="1:46" x14ac:dyDescent="0.4">
      <c r="A82" s="54"/>
      <c r="B82" s="54"/>
      <c r="C82" s="55"/>
      <c r="D82" s="55"/>
      <c r="E82" s="56"/>
      <c r="F82" s="35"/>
      <c r="G82" s="34" t="str">
        <f>IF(F82="","",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2" s="34" t="str">
        <f>IF(F82="","",IF(MONTH('【様式１】教育課程特例校指定申請書（新規）'!J$5)&lt;4,YEAR('【様式１】教育課程特例校指定申請書（新規）'!J$5),YEAR('【様式１】教育課程特例校指定申請書（新規）'!J$5)+1)+0.4)</f>
        <v/>
      </c>
      <c r="I82" s="33"/>
      <c r="J82" s="33"/>
      <c r="K82" s="33"/>
      <c r="L82" s="35"/>
      <c r="M82" s="35"/>
      <c r="N82" s="35"/>
      <c r="O82" s="35"/>
      <c r="P82" s="35"/>
      <c r="Q82" s="35"/>
      <c r="R82" s="35"/>
      <c r="S82" s="35"/>
      <c r="T82" s="35"/>
      <c r="U82" s="35"/>
      <c r="V82" s="35"/>
      <c r="W82" s="35"/>
      <c r="X82" s="35"/>
      <c r="Y82" s="35"/>
      <c r="Z82" s="35"/>
      <c r="AA82" s="35"/>
      <c r="AB82" s="35"/>
      <c r="AC82" s="35"/>
      <c r="AD82" s="35"/>
      <c r="AE82" s="35"/>
      <c r="AF82" s="35"/>
      <c r="AG82" s="35"/>
      <c r="AH82" s="57"/>
      <c r="AI82" s="57"/>
      <c r="AJ82" s="57"/>
      <c r="AK82" s="57"/>
      <c r="AL82" s="57"/>
      <c r="AM82" s="57"/>
      <c r="AN82" s="57"/>
      <c r="AO82" s="57"/>
      <c r="AP82" s="57"/>
      <c r="AQ82" s="57"/>
      <c r="AR82" s="57"/>
      <c r="AS82" s="57"/>
      <c r="AT82" s="3" t="str">
        <f t="shared" si="1"/>
        <v/>
      </c>
    </row>
    <row r="83" spans="1:46" x14ac:dyDescent="0.4">
      <c r="A83" s="54"/>
      <c r="B83" s="54"/>
      <c r="C83" s="55"/>
      <c r="D83" s="55"/>
      <c r="E83" s="56"/>
      <c r="F83" s="35"/>
      <c r="G83" s="34" t="str">
        <f>IF(F83="","",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3" s="34" t="str">
        <f>IF(F83="","",IF(MONTH('【様式１】教育課程特例校指定申請書（新規）'!J$5)&lt;4,YEAR('【様式１】教育課程特例校指定申請書（新規）'!J$5),YEAR('【様式１】教育課程特例校指定申請書（新規）'!J$5)+1)+0.4)</f>
        <v/>
      </c>
      <c r="I83" s="33"/>
      <c r="J83" s="33"/>
      <c r="K83" s="33"/>
      <c r="L83" s="35"/>
      <c r="M83" s="35"/>
      <c r="N83" s="35"/>
      <c r="O83" s="35"/>
      <c r="P83" s="35"/>
      <c r="Q83" s="35"/>
      <c r="R83" s="35"/>
      <c r="S83" s="35"/>
      <c r="T83" s="35"/>
      <c r="U83" s="35"/>
      <c r="V83" s="35"/>
      <c r="W83" s="35"/>
      <c r="X83" s="35"/>
      <c r="Y83" s="35"/>
      <c r="Z83" s="35"/>
      <c r="AA83" s="35"/>
      <c r="AB83" s="35"/>
      <c r="AC83" s="35"/>
      <c r="AD83" s="35"/>
      <c r="AE83" s="35"/>
      <c r="AF83" s="35"/>
      <c r="AG83" s="35"/>
      <c r="AH83" s="57"/>
      <c r="AI83" s="57"/>
      <c r="AJ83" s="57"/>
      <c r="AK83" s="57"/>
      <c r="AL83" s="57"/>
      <c r="AM83" s="57"/>
      <c r="AN83" s="57"/>
      <c r="AO83" s="57"/>
      <c r="AP83" s="57"/>
      <c r="AQ83" s="57"/>
      <c r="AR83" s="57"/>
      <c r="AS83" s="57"/>
      <c r="AT83" s="3" t="str">
        <f t="shared" si="1"/>
        <v/>
      </c>
    </row>
    <row r="84" spans="1:46" x14ac:dyDescent="0.4">
      <c r="A84" s="54"/>
      <c r="B84" s="54"/>
      <c r="C84" s="55"/>
      <c r="D84" s="55"/>
      <c r="E84" s="56"/>
      <c r="F84" s="35"/>
      <c r="G84" s="34" t="str">
        <f>IF(F84="","",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4" s="34" t="str">
        <f>IF(F84="","",IF(MONTH('【様式１】教育課程特例校指定申請書（新規）'!J$5)&lt;4,YEAR('【様式１】教育課程特例校指定申請書（新規）'!J$5),YEAR('【様式１】教育課程特例校指定申請書（新規）'!J$5)+1)+0.4)</f>
        <v/>
      </c>
      <c r="I84" s="33"/>
      <c r="J84" s="33"/>
      <c r="K84" s="33"/>
      <c r="L84" s="35"/>
      <c r="M84" s="35"/>
      <c r="N84" s="35"/>
      <c r="O84" s="35"/>
      <c r="P84" s="35"/>
      <c r="Q84" s="35"/>
      <c r="R84" s="35"/>
      <c r="S84" s="35"/>
      <c r="T84" s="35"/>
      <c r="U84" s="35"/>
      <c r="V84" s="35"/>
      <c r="W84" s="35"/>
      <c r="X84" s="35"/>
      <c r="Y84" s="35"/>
      <c r="Z84" s="35"/>
      <c r="AA84" s="35"/>
      <c r="AB84" s="35"/>
      <c r="AC84" s="35"/>
      <c r="AD84" s="35"/>
      <c r="AE84" s="35"/>
      <c r="AF84" s="35"/>
      <c r="AG84" s="35"/>
      <c r="AH84" s="57"/>
      <c r="AI84" s="57"/>
      <c r="AJ84" s="57"/>
      <c r="AK84" s="57"/>
      <c r="AL84" s="57"/>
      <c r="AM84" s="57"/>
      <c r="AN84" s="57"/>
      <c r="AO84" s="57"/>
      <c r="AP84" s="57"/>
      <c r="AQ84" s="57"/>
      <c r="AR84" s="57"/>
      <c r="AS84" s="57"/>
      <c r="AT84" s="3" t="str">
        <f t="shared" si="1"/>
        <v/>
      </c>
    </row>
    <row r="85" spans="1:46" x14ac:dyDescent="0.4">
      <c r="A85" s="54"/>
      <c r="B85" s="54"/>
      <c r="C85" s="55"/>
      <c r="D85" s="55"/>
      <c r="E85" s="56"/>
      <c r="F85" s="35"/>
      <c r="G85" s="34" t="str">
        <f>IF(F85="","",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5" s="34" t="str">
        <f>IF(F85="","",IF(MONTH('【様式１】教育課程特例校指定申請書（新規）'!J$5)&lt;4,YEAR('【様式１】教育課程特例校指定申請書（新規）'!J$5),YEAR('【様式１】教育課程特例校指定申請書（新規）'!J$5)+1)+0.4)</f>
        <v/>
      </c>
      <c r="I85" s="33"/>
      <c r="J85" s="33"/>
      <c r="K85" s="33"/>
      <c r="L85" s="35"/>
      <c r="M85" s="35"/>
      <c r="N85" s="35"/>
      <c r="O85" s="35"/>
      <c r="P85" s="35"/>
      <c r="Q85" s="35"/>
      <c r="R85" s="35"/>
      <c r="S85" s="35"/>
      <c r="T85" s="35"/>
      <c r="U85" s="35"/>
      <c r="V85" s="35"/>
      <c r="W85" s="35"/>
      <c r="X85" s="35"/>
      <c r="Y85" s="35"/>
      <c r="Z85" s="35"/>
      <c r="AA85" s="35"/>
      <c r="AB85" s="35"/>
      <c r="AC85" s="35"/>
      <c r="AD85" s="35"/>
      <c r="AE85" s="35"/>
      <c r="AF85" s="35"/>
      <c r="AG85" s="35"/>
      <c r="AH85" s="57"/>
      <c r="AI85" s="57"/>
      <c r="AJ85" s="57"/>
      <c r="AK85" s="57"/>
      <c r="AL85" s="57"/>
      <c r="AM85" s="57"/>
      <c r="AN85" s="57"/>
      <c r="AO85" s="57"/>
      <c r="AP85" s="57"/>
      <c r="AQ85" s="57"/>
      <c r="AR85" s="57"/>
      <c r="AS85" s="57"/>
      <c r="AT85" s="3" t="str">
        <f t="shared" si="1"/>
        <v/>
      </c>
    </row>
    <row r="86" spans="1:46" x14ac:dyDescent="0.4">
      <c r="A86" s="54"/>
      <c r="B86" s="54"/>
      <c r="C86" s="55"/>
      <c r="D86" s="55"/>
      <c r="E86" s="56"/>
      <c r="F86" s="35"/>
      <c r="G86" s="34" t="str">
        <f>IF(F86="","",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6" s="34" t="str">
        <f>IF(F86="","",IF(MONTH('【様式１】教育課程特例校指定申請書（新規）'!J$5)&lt;4,YEAR('【様式１】教育課程特例校指定申請書（新規）'!J$5),YEAR('【様式１】教育課程特例校指定申請書（新規）'!J$5)+1)+0.4)</f>
        <v/>
      </c>
      <c r="I86" s="33"/>
      <c r="J86" s="33"/>
      <c r="K86" s="33"/>
      <c r="L86" s="35"/>
      <c r="M86" s="35"/>
      <c r="N86" s="35"/>
      <c r="O86" s="35"/>
      <c r="P86" s="35"/>
      <c r="Q86" s="35"/>
      <c r="R86" s="35"/>
      <c r="S86" s="35"/>
      <c r="T86" s="35"/>
      <c r="U86" s="35"/>
      <c r="V86" s="35"/>
      <c r="W86" s="35"/>
      <c r="X86" s="35"/>
      <c r="Y86" s="35"/>
      <c r="Z86" s="35"/>
      <c r="AA86" s="35"/>
      <c r="AB86" s="35"/>
      <c r="AC86" s="35"/>
      <c r="AD86" s="35"/>
      <c r="AE86" s="35"/>
      <c r="AF86" s="35"/>
      <c r="AG86" s="35"/>
      <c r="AH86" s="57"/>
      <c r="AI86" s="57"/>
      <c r="AJ86" s="57"/>
      <c r="AK86" s="57"/>
      <c r="AL86" s="57"/>
      <c r="AM86" s="57"/>
      <c r="AN86" s="57"/>
      <c r="AO86" s="57"/>
      <c r="AP86" s="57"/>
      <c r="AQ86" s="57"/>
      <c r="AR86" s="57"/>
      <c r="AS86" s="57"/>
      <c r="AT86" s="3" t="str">
        <f t="shared" si="1"/>
        <v/>
      </c>
    </row>
    <row r="87" spans="1:46" x14ac:dyDescent="0.4">
      <c r="A87" s="54"/>
      <c r="B87" s="54"/>
      <c r="C87" s="55"/>
      <c r="D87" s="55"/>
      <c r="E87" s="56"/>
      <c r="F87" s="35"/>
      <c r="G87" s="34" t="str">
        <f>IF(F87="","",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7" s="34" t="str">
        <f>IF(F87="","",IF(MONTH('【様式１】教育課程特例校指定申請書（新規）'!J$5)&lt;4,YEAR('【様式１】教育課程特例校指定申請書（新規）'!J$5),YEAR('【様式１】教育課程特例校指定申請書（新規）'!J$5)+1)+0.4)</f>
        <v/>
      </c>
      <c r="I87" s="33"/>
      <c r="J87" s="33"/>
      <c r="K87" s="33"/>
      <c r="L87" s="35"/>
      <c r="M87" s="35"/>
      <c r="N87" s="35"/>
      <c r="O87" s="35"/>
      <c r="P87" s="35"/>
      <c r="Q87" s="35"/>
      <c r="R87" s="35"/>
      <c r="S87" s="35"/>
      <c r="T87" s="35"/>
      <c r="U87" s="35"/>
      <c r="V87" s="35"/>
      <c r="W87" s="35"/>
      <c r="X87" s="35"/>
      <c r="Y87" s="35"/>
      <c r="Z87" s="35"/>
      <c r="AA87" s="35"/>
      <c r="AB87" s="35"/>
      <c r="AC87" s="35"/>
      <c r="AD87" s="35"/>
      <c r="AE87" s="35"/>
      <c r="AF87" s="35"/>
      <c r="AG87" s="35"/>
      <c r="AH87" s="57"/>
      <c r="AI87" s="57"/>
      <c r="AJ87" s="57"/>
      <c r="AK87" s="57"/>
      <c r="AL87" s="57"/>
      <c r="AM87" s="57"/>
      <c r="AN87" s="57"/>
      <c r="AO87" s="57"/>
      <c r="AP87" s="57"/>
      <c r="AQ87" s="57"/>
      <c r="AR87" s="57"/>
      <c r="AS87" s="57"/>
      <c r="AT87" s="3" t="str">
        <f t="shared" si="1"/>
        <v/>
      </c>
    </row>
    <row r="88" spans="1:46" x14ac:dyDescent="0.4">
      <c r="A88" s="54"/>
      <c r="B88" s="54"/>
      <c r="C88" s="55"/>
      <c r="D88" s="55"/>
      <c r="E88" s="56"/>
      <c r="F88" s="35"/>
      <c r="G88" s="34" t="str">
        <f>IF(F88="","",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8" s="34" t="str">
        <f>IF(F88="","",IF(MONTH('【様式１】教育課程特例校指定申請書（新規）'!J$5)&lt;4,YEAR('【様式１】教育課程特例校指定申請書（新規）'!J$5),YEAR('【様式１】教育課程特例校指定申請書（新規）'!J$5)+1)+0.4)</f>
        <v/>
      </c>
      <c r="I88" s="33"/>
      <c r="J88" s="33"/>
      <c r="K88" s="33"/>
      <c r="L88" s="35"/>
      <c r="M88" s="35"/>
      <c r="N88" s="35"/>
      <c r="O88" s="35"/>
      <c r="P88" s="35"/>
      <c r="Q88" s="35"/>
      <c r="R88" s="35"/>
      <c r="S88" s="35"/>
      <c r="T88" s="35"/>
      <c r="U88" s="35"/>
      <c r="V88" s="35"/>
      <c r="W88" s="35"/>
      <c r="X88" s="35"/>
      <c r="Y88" s="35"/>
      <c r="Z88" s="35"/>
      <c r="AA88" s="35"/>
      <c r="AB88" s="35"/>
      <c r="AC88" s="35"/>
      <c r="AD88" s="35"/>
      <c r="AE88" s="35"/>
      <c r="AF88" s="35"/>
      <c r="AG88" s="35"/>
      <c r="AH88" s="57"/>
      <c r="AI88" s="57"/>
      <c r="AJ88" s="57"/>
      <c r="AK88" s="57"/>
      <c r="AL88" s="57"/>
      <c r="AM88" s="57"/>
      <c r="AN88" s="57"/>
      <c r="AO88" s="57"/>
      <c r="AP88" s="57"/>
      <c r="AQ88" s="57"/>
      <c r="AR88" s="57"/>
      <c r="AS88" s="57"/>
      <c r="AT88" s="3" t="str">
        <f t="shared" si="1"/>
        <v/>
      </c>
    </row>
    <row r="89" spans="1:46" x14ac:dyDescent="0.4">
      <c r="A89" s="54"/>
      <c r="B89" s="54"/>
      <c r="C89" s="55"/>
      <c r="D89" s="55"/>
      <c r="E89" s="56"/>
      <c r="F89" s="35"/>
      <c r="G89" s="34" t="str">
        <f>IF(F89="","",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89" s="34" t="str">
        <f>IF(F89="","",IF(MONTH('【様式１】教育課程特例校指定申請書（新規）'!J$5)&lt;4,YEAR('【様式１】教育課程特例校指定申請書（新規）'!J$5),YEAR('【様式１】教育課程特例校指定申請書（新規）'!J$5)+1)+0.4)</f>
        <v/>
      </c>
      <c r="I89" s="33"/>
      <c r="J89" s="33"/>
      <c r="K89" s="33"/>
      <c r="L89" s="35"/>
      <c r="M89" s="35"/>
      <c r="N89" s="35"/>
      <c r="O89" s="35"/>
      <c r="P89" s="35"/>
      <c r="Q89" s="35"/>
      <c r="R89" s="35"/>
      <c r="S89" s="35"/>
      <c r="T89" s="35"/>
      <c r="U89" s="35"/>
      <c r="V89" s="35"/>
      <c r="W89" s="35"/>
      <c r="X89" s="35"/>
      <c r="Y89" s="35"/>
      <c r="Z89" s="35"/>
      <c r="AA89" s="35"/>
      <c r="AB89" s="35"/>
      <c r="AC89" s="35"/>
      <c r="AD89" s="35"/>
      <c r="AE89" s="35"/>
      <c r="AF89" s="35"/>
      <c r="AG89" s="35"/>
      <c r="AH89" s="57"/>
      <c r="AI89" s="57"/>
      <c r="AJ89" s="57"/>
      <c r="AK89" s="57"/>
      <c r="AL89" s="57"/>
      <c r="AM89" s="57"/>
      <c r="AN89" s="57"/>
      <c r="AO89" s="57"/>
      <c r="AP89" s="57"/>
      <c r="AQ89" s="57"/>
      <c r="AR89" s="57"/>
      <c r="AS89" s="57"/>
      <c r="AT89" s="3" t="str">
        <f t="shared" si="1"/>
        <v/>
      </c>
    </row>
    <row r="90" spans="1:46" x14ac:dyDescent="0.4">
      <c r="A90" s="54"/>
      <c r="B90" s="54"/>
      <c r="C90" s="55"/>
      <c r="D90" s="55"/>
      <c r="E90" s="56"/>
      <c r="F90" s="35"/>
      <c r="G90" s="34" t="str">
        <f>IF(F90="","",IF('【様式１】教育課程特例校指定申請書（新規）'!C$29="小学校","小",IF('【様式１】教育課程特例校指定申請書（新規）'!C$29="中学校","中",IF('【様式１】教育課程特例校指定申請書（新規）'!C$29="義務教育学校","義務",IF('【様式１】教育課程特例校指定申請書（新規）'!C$29="高等学校","高",IF('【様式１】教育課程特例校指定申請書（新規）'!C$29="中等教育学校","中等",IF('【様式１】教育課程特例校指定申請書（新規）'!C$29="特別支援学校","特支","")))))))</f>
        <v/>
      </c>
      <c r="H90" s="34" t="str">
        <f>IF(F90="","",IF(MONTH('【様式１】教育課程特例校指定申請書（新規）'!J$5)&lt;4,YEAR('【様式１】教育課程特例校指定申請書（新規）'!J$5),YEAR('【様式１】教育課程特例校指定申請書（新規）'!J$5)+1)+0.4)</f>
        <v/>
      </c>
      <c r="I90" s="33"/>
      <c r="J90" s="33"/>
      <c r="K90" s="33"/>
      <c r="L90" s="35"/>
      <c r="M90" s="35"/>
      <c r="N90" s="35"/>
      <c r="O90" s="35"/>
      <c r="P90" s="35"/>
      <c r="Q90" s="35"/>
      <c r="R90" s="35"/>
      <c r="S90" s="35"/>
      <c r="T90" s="35"/>
      <c r="U90" s="35"/>
      <c r="V90" s="35"/>
      <c r="W90" s="35"/>
      <c r="X90" s="35"/>
      <c r="Y90" s="35"/>
      <c r="Z90" s="35"/>
      <c r="AA90" s="35"/>
      <c r="AB90" s="35"/>
      <c r="AC90" s="35"/>
      <c r="AD90" s="35"/>
      <c r="AE90" s="35"/>
      <c r="AF90" s="35"/>
      <c r="AG90" s="35"/>
      <c r="AH90" s="57"/>
      <c r="AI90" s="57"/>
      <c r="AJ90" s="57"/>
      <c r="AK90" s="57"/>
      <c r="AL90" s="57"/>
      <c r="AM90" s="57"/>
      <c r="AN90" s="57"/>
      <c r="AO90" s="57"/>
      <c r="AP90" s="57"/>
      <c r="AQ90" s="57"/>
      <c r="AR90" s="57"/>
      <c r="AS90" s="57"/>
      <c r="AT90" s="3" t="str">
        <f t="shared" si="1"/>
        <v/>
      </c>
    </row>
  </sheetData>
  <sheetProtection algorithmName="SHA-512" hashValue="8+p2XPpdqHt8MzOpozHwyrcoZsukxASR4XvghvqRUSUNZjhjxz4Kr8kiOxSqwkBefmtboLCoh4kgUYFaUvG6hQ==" saltValue="tQdKL7vCW0GToetqjcTRiQ==" spinCount="100000" sheet="1" objects="1" scenarios="1"/>
  <protectedRanges>
    <protectedRange sqref="C7 L13:AS90 F13:F90 F7" name="範囲1"/>
  </protectedRanges>
  <autoFilter ref="B12:AT12" xr:uid="{00000000-0001-0000-0300-000000000000}"/>
  <mergeCells count="22">
    <mergeCell ref="F8:H8"/>
    <mergeCell ref="C8:D8"/>
    <mergeCell ref="A10:A12"/>
    <mergeCell ref="AE11:AE12"/>
    <mergeCell ref="AF11:AF12"/>
    <mergeCell ref="L11:AD11"/>
    <mergeCell ref="AH11:AM11"/>
    <mergeCell ref="AN11:AS11"/>
    <mergeCell ref="AH10:AS10"/>
    <mergeCell ref="AG11:AG12"/>
    <mergeCell ref="B1:AG1"/>
    <mergeCell ref="B10:B12"/>
    <mergeCell ref="C10:C12"/>
    <mergeCell ref="D10:D12"/>
    <mergeCell ref="E10:E12"/>
    <mergeCell ref="F10:F12"/>
    <mergeCell ref="G10:G12"/>
    <mergeCell ref="H10:H12"/>
    <mergeCell ref="I10:I12"/>
    <mergeCell ref="J10:J12"/>
    <mergeCell ref="K10:AG10"/>
    <mergeCell ref="K11:K12"/>
  </mergeCells>
  <phoneticPr fontId="1"/>
  <conditionalFormatting sqref="A8:C8 AT13:AT90">
    <cfRule type="notContainsBlanks" dxfId="1" priority="5">
      <formula>LEN(TRIM(A8))&gt;0</formula>
    </cfRule>
  </conditionalFormatting>
  <conditionalFormatting sqref="F8">
    <cfRule type="notContainsBlanks" dxfId="0" priority="1">
      <formula>LEN(TRIM(F8))&gt;0</formula>
    </cfRule>
  </conditionalFormatting>
  <dataValidations count="1">
    <dataValidation type="list" allowBlank="1" showInputMessage="1" showErrorMessage="1" sqref="L13:AC90" xr:uid="{8C14FB1B-6322-42BF-9F35-9CAA5449F27D}">
      <formula1>"●"</formula1>
    </dataValidation>
  </dataValidations>
  <pageMargins left="0.7" right="0.7" top="0.75" bottom="0.75" header="0.3" footer="0.3"/>
  <pageSetup paperSize="9" scale="26" orientation="portrait" r:id="rId1"/>
  <colBreaks count="1" manualBreakCount="1">
    <brk id="33" max="1048575" man="1"/>
  </col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68"/>
  <sheetViews>
    <sheetView topLeftCell="A4" workbookViewId="0"/>
  </sheetViews>
  <sheetFormatPr defaultRowHeight="18.75" x14ac:dyDescent="0.4"/>
  <cols>
    <col min="1" max="1" width="11.25" bestFit="1" customWidth="1"/>
  </cols>
  <sheetData>
    <row r="1" spans="1:1" s="4" customFormat="1" ht="18" x14ac:dyDescent="0.4">
      <c r="A1" s="4" t="s">
        <v>112</v>
      </c>
    </row>
    <row r="2" spans="1:1" x14ac:dyDescent="0.4">
      <c r="A2" s="6" t="s">
        <v>113</v>
      </c>
    </row>
    <row r="3" spans="1:1" x14ac:dyDescent="0.4">
      <c r="A3" s="6" t="s">
        <v>114</v>
      </c>
    </row>
    <row r="4" spans="1:1" x14ac:dyDescent="0.4">
      <c r="A4" s="6" t="s">
        <v>115</v>
      </c>
    </row>
    <row r="5" spans="1:1" x14ac:dyDescent="0.4">
      <c r="A5" s="6" t="s">
        <v>174</v>
      </c>
    </row>
    <row r="6" spans="1:1" x14ac:dyDescent="0.4">
      <c r="A6" s="6" t="s">
        <v>175</v>
      </c>
    </row>
    <row r="7" spans="1:1" x14ac:dyDescent="0.4">
      <c r="A7" s="6" t="s">
        <v>176</v>
      </c>
    </row>
    <row r="8" spans="1:1" x14ac:dyDescent="0.4">
      <c r="A8" s="6" t="s">
        <v>177</v>
      </c>
    </row>
    <row r="9" spans="1:1" x14ac:dyDescent="0.4">
      <c r="A9" s="6" t="s">
        <v>178</v>
      </c>
    </row>
    <row r="10" spans="1:1" x14ac:dyDescent="0.4">
      <c r="A10" s="6" t="s">
        <v>179</v>
      </c>
    </row>
    <row r="11" spans="1:1" x14ac:dyDescent="0.4">
      <c r="A11" s="6" t="s">
        <v>116</v>
      </c>
    </row>
    <row r="12" spans="1:1" x14ac:dyDescent="0.4">
      <c r="A12" s="6" t="s">
        <v>117</v>
      </c>
    </row>
    <row r="13" spans="1:1" x14ac:dyDescent="0.4">
      <c r="A13" s="6" t="s">
        <v>118</v>
      </c>
    </row>
    <row r="14" spans="1:1" x14ac:dyDescent="0.4">
      <c r="A14" s="6" t="s">
        <v>119</v>
      </c>
    </row>
    <row r="15" spans="1:1" x14ac:dyDescent="0.4">
      <c r="A15" s="6" t="s">
        <v>120</v>
      </c>
    </row>
    <row r="16" spans="1:1" x14ac:dyDescent="0.4">
      <c r="A16" s="6" t="s">
        <v>121</v>
      </c>
    </row>
    <row r="17" spans="1:1" x14ac:dyDescent="0.4">
      <c r="A17" s="6" t="s">
        <v>122</v>
      </c>
    </row>
    <row r="18" spans="1:1" x14ac:dyDescent="0.4">
      <c r="A18" s="6" t="s">
        <v>123</v>
      </c>
    </row>
    <row r="19" spans="1:1" x14ac:dyDescent="0.4">
      <c r="A19" s="6" t="s">
        <v>124</v>
      </c>
    </row>
    <row r="20" spans="1:1" x14ac:dyDescent="0.4">
      <c r="A20" s="6" t="s">
        <v>125</v>
      </c>
    </row>
    <row r="21" spans="1:1" x14ac:dyDescent="0.4">
      <c r="A21" s="6" t="s">
        <v>126</v>
      </c>
    </row>
    <row r="22" spans="1:1" x14ac:dyDescent="0.4">
      <c r="A22" s="6" t="s">
        <v>127</v>
      </c>
    </row>
    <row r="23" spans="1:1" x14ac:dyDescent="0.4">
      <c r="A23" s="6" t="s">
        <v>128</v>
      </c>
    </row>
    <row r="24" spans="1:1" x14ac:dyDescent="0.4">
      <c r="A24" s="6" t="s">
        <v>129</v>
      </c>
    </row>
    <row r="25" spans="1:1" x14ac:dyDescent="0.4">
      <c r="A25" s="6" t="s">
        <v>130</v>
      </c>
    </row>
    <row r="26" spans="1:1" x14ac:dyDescent="0.4">
      <c r="A26" s="6" t="s">
        <v>131</v>
      </c>
    </row>
    <row r="27" spans="1:1" x14ac:dyDescent="0.4">
      <c r="A27" s="6" t="s">
        <v>132</v>
      </c>
    </row>
    <row r="28" spans="1:1" x14ac:dyDescent="0.4">
      <c r="A28" s="6" t="s">
        <v>133</v>
      </c>
    </row>
    <row r="29" spans="1:1" x14ac:dyDescent="0.4">
      <c r="A29" s="6" t="s">
        <v>134</v>
      </c>
    </row>
    <row r="30" spans="1:1" x14ac:dyDescent="0.4">
      <c r="A30" s="6" t="s">
        <v>135</v>
      </c>
    </row>
    <row r="31" spans="1:1" x14ac:dyDescent="0.4">
      <c r="A31" s="6" t="s">
        <v>136</v>
      </c>
    </row>
    <row r="32" spans="1:1" x14ac:dyDescent="0.4">
      <c r="A32" s="6" t="s">
        <v>137</v>
      </c>
    </row>
    <row r="33" spans="1:1" x14ac:dyDescent="0.4">
      <c r="A33" s="6" t="s">
        <v>138</v>
      </c>
    </row>
    <row r="34" spans="1:1" x14ac:dyDescent="0.4">
      <c r="A34" s="6" t="s">
        <v>139</v>
      </c>
    </row>
    <row r="35" spans="1:1" x14ac:dyDescent="0.4">
      <c r="A35" s="6" t="s">
        <v>140</v>
      </c>
    </row>
    <row r="36" spans="1:1" x14ac:dyDescent="0.4">
      <c r="A36" s="6" t="s">
        <v>141</v>
      </c>
    </row>
    <row r="37" spans="1:1" x14ac:dyDescent="0.4">
      <c r="A37" s="6" t="s">
        <v>142</v>
      </c>
    </row>
    <row r="38" spans="1:1" x14ac:dyDescent="0.4">
      <c r="A38" s="6" t="s">
        <v>143</v>
      </c>
    </row>
    <row r="39" spans="1:1" x14ac:dyDescent="0.4">
      <c r="A39" s="6" t="s">
        <v>144</v>
      </c>
    </row>
    <row r="40" spans="1:1" x14ac:dyDescent="0.4">
      <c r="A40" s="6" t="s">
        <v>145</v>
      </c>
    </row>
    <row r="41" spans="1:1" x14ac:dyDescent="0.4">
      <c r="A41" s="6" t="s">
        <v>146</v>
      </c>
    </row>
    <row r="42" spans="1:1" x14ac:dyDescent="0.4">
      <c r="A42" s="6" t="s">
        <v>147</v>
      </c>
    </row>
    <row r="43" spans="1:1" x14ac:dyDescent="0.4">
      <c r="A43" s="6" t="s">
        <v>148</v>
      </c>
    </row>
    <row r="44" spans="1:1" x14ac:dyDescent="0.4">
      <c r="A44" s="6" t="s">
        <v>149</v>
      </c>
    </row>
    <row r="45" spans="1:1" x14ac:dyDescent="0.4">
      <c r="A45" s="6" t="s">
        <v>150</v>
      </c>
    </row>
    <row r="46" spans="1:1" x14ac:dyDescent="0.4">
      <c r="A46" s="6" t="s">
        <v>151</v>
      </c>
    </row>
    <row r="47" spans="1:1" x14ac:dyDescent="0.4">
      <c r="A47" s="6" t="s">
        <v>152</v>
      </c>
    </row>
    <row r="48" spans="1:1" x14ac:dyDescent="0.4">
      <c r="A48" s="6" t="s">
        <v>153</v>
      </c>
    </row>
    <row r="49" spans="1:1" x14ac:dyDescent="0.4">
      <c r="A49" s="6" t="s">
        <v>154</v>
      </c>
    </row>
    <row r="50" spans="1:1" x14ac:dyDescent="0.4">
      <c r="A50" s="6" t="s">
        <v>155</v>
      </c>
    </row>
    <row r="51" spans="1:1" x14ac:dyDescent="0.4">
      <c r="A51" s="6" t="s">
        <v>156</v>
      </c>
    </row>
    <row r="52" spans="1:1" x14ac:dyDescent="0.4">
      <c r="A52" s="6" t="s">
        <v>157</v>
      </c>
    </row>
    <row r="53" spans="1:1" x14ac:dyDescent="0.4">
      <c r="A53" s="6" t="s">
        <v>158</v>
      </c>
    </row>
    <row r="54" spans="1:1" x14ac:dyDescent="0.4">
      <c r="A54" s="6" t="s">
        <v>159</v>
      </c>
    </row>
    <row r="55" spans="1:1" x14ac:dyDescent="0.4">
      <c r="A55" s="6" t="s">
        <v>160</v>
      </c>
    </row>
    <row r="56" spans="1:1" x14ac:dyDescent="0.4">
      <c r="A56" s="6" t="s">
        <v>161</v>
      </c>
    </row>
    <row r="57" spans="1:1" x14ac:dyDescent="0.4">
      <c r="A57" s="6" t="s">
        <v>162</v>
      </c>
    </row>
    <row r="58" spans="1:1" x14ac:dyDescent="0.4">
      <c r="A58" s="6" t="s">
        <v>163</v>
      </c>
    </row>
    <row r="59" spans="1:1" x14ac:dyDescent="0.4">
      <c r="A59" s="6" t="s">
        <v>164</v>
      </c>
    </row>
    <row r="60" spans="1:1" x14ac:dyDescent="0.4">
      <c r="A60" s="6" t="s">
        <v>165</v>
      </c>
    </row>
    <row r="61" spans="1:1" x14ac:dyDescent="0.4">
      <c r="A61" s="6" t="s">
        <v>166</v>
      </c>
    </row>
    <row r="62" spans="1:1" x14ac:dyDescent="0.4">
      <c r="A62" s="6" t="s">
        <v>167</v>
      </c>
    </row>
    <row r="63" spans="1:1" x14ac:dyDescent="0.4">
      <c r="A63" s="6" t="s">
        <v>168</v>
      </c>
    </row>
    <row r="64" spans="1:1" x14ac:dyDescent="0.4">
      <c r="A64" s="6" t="s">
        <v>169</v>
      </c>
    </row>
    <row r="65" spans="1:1" x14ac:dyDescent="0.4">
      <c r="A65" s="6" t="s">
        <v>170</v>
      </c>
    </row>
    <row r="66" spans="1:1" x14ac:dyDescent="0.4">
      <c r="A66" s="6" t="s">
        <v>171</v>
      </c>
    </row>
    <row r="67" spans="1:1" x14ac:dyDescent="0.4">
      <c r="A67" s="6" t="s">
        <v>172</v>
      </c>
    </row>
    <row r="68" spans="1:1" x14ac:dyDescent="0.4">
      <c r="A68" s="6" t="s">
        <v>173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【様式１】教育課程特例校指定申請書（新規）</vt:lpstr>
      <vt:lpstr>別紙１－１　小学校、義務教育学校前期課程</vt:lpstr>
      <vt:lpstr>別紙１－２　中学校、義務教育学校後期課程、中等教育学校前期課程</vt:lpstr>
      <vt:lpstr>別紙２　学校一覧（新規）</vt:lpstr>
      <vt:lpstr>都道府県・指定都市名</vt:lpstr>
      <vt:lpstr>'別紙１－１　小学校、義務教育学校前期課程'!Print_Area</vt:lpstr>
      <vt:lpstr>'別紙１－２　中学校、義務教育学校後期課程、中等教育学校前期課程'!Print_Area</vt:lpstr>
      <vt:lpstr>'別紙２　学校一覧（新規）'!Print_Area</vt:lpstr>
      <vt:lpstr>都道府県名</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相上生磨</cp:lastModifiedBy>
  <cp:lastPrinted>2023-05-31T13:02:17Z</cp:lastPrinted>
  <dcterms:created xsi:type="dcterms:W3CDTF">2021-05-24T08:13:48Z</dcterms:created>
  <dcterms:modified xsi:type="dcterms:W3CDTF">2025-05-22T02:39:01Z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2025-05-12T04:54:55Z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cd4639ec-5471-4955-ad71-820030f35640</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