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mc:AlternateContent xmlns:mc="http://schemas.openxmlformats.org/markup-compatibility/2006">
    <mc:Choice Requires="x15">
      <x15ac:absPath xmlns:x15ac="http://schemas.microsoft.com/office/spreadsheetml/2010/11/ac" url="C:\Users\maiku1900\AppData\Local\Box\Box Edit\Documents\txmfKBI13kiInnXPIdev8Q==\"/>
    </mc:Choice>
  </mc:AlternateContent>
  <xr:revisionPtr revIDLastSave="0" documentId="13_ncr:1_{7FC8B9E8-EB0D-4A16-BDC2-493A7D5029DE}" xr6:coauthVersionLast="47" xr6:coauthVersionMax="47" xr10:uidLastSave="{00000000-0000-0000-0000-000000000000}"/>
  <workbookProtection workbookAlgorithmName="SHA-512" workbookHashValue="fPolLQJn8SWJ6hLfMwbzSUGLaLKa8UUObweFNZGB5Pq2AZ5NeHLBYguN20as5IKnNnsSw8hTwBB0pY4y4Azn0A==" workbookSaltValue="LRxhe6OXh5f+OzPU/u0mYQ==" workbookSpinCount="100000" lockStructure="1"/>
  <bookViews>
    <workbookView xWindow="28680" yWindow="-120" windowWidth="29040" windowHeight="15840" tabRatio="793" xr2:uid="{00000000-000D-0000-FFFF-FFFF00000000}"/>
  </bookViews>
  <sheets>
    <sheet name="【様式２】授業時数特例校指定変更申請書" sheetId="1" r:id="rId1"/>
    <sheet name="別紙１－１　小学校、義務教育学校前期課程" sheetId="11" r:id="rId2"/>
    <sheet name="別紙１－２　中学校、義務教育学校後期課程、中等教育学校前期課程" sheetId="6" r:id="rId3"/>
    <sheet name="別紙２　学校一覧（変更）" sheetId="12" r:id="rId4"/>
    <sheet name="都道府県・指定都市名" sheetId="8" state="hidden" r:id="rId5"/>
  </sheets>
  <externalReferences>
    <externalReference r:id="rId6"/>
  </externalReferences>
  <definedNames>
    <definedName name="_xlnm._FilterDatabase" localSheetId="3" hidden="1">'別紙２　学校一覧（変更）'!$B$12:$T$12</definedName>
    <definedName name="_xlnm.Print_Area" localSheetId="1">'別紙１－１　小学校、義務教育学校前期課程'!$A$1:$I$48</definedName>
    <definedName name="_xlnm.Print_Area" localSheetId="2">'別紙１－２　中学校、義務教育学校後期課程、中等教育学校前期課程'!$A$1:$F$43</definedName>
    <definedName name="_xlnm.Print_Area" localSheetId="3">'別紙２　学校一覧（変更）'!$A$1:$T$90</definedName>
    <definedName name="指定都市教育委員会名" localSheetId="3">[1]都道府県・指定都市名!#REF!</definedName>
    <definedName name="指定都市教育委員会名">都道府県・指定都市名!$D$2:$D$21</definedName>
    <definedName name="都道府県教育委員会名" localSheetId="3">[1]都道府県・指定都市名!#REF!</definedName>
    <definedName name="都道府県教育委員会名">都道府県・指定都市名!$C$2:$C$48</definedName>
    <definedName name="都道府県名">都道府県・指定都市名!$B$2:$B$48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66" i="1" l="1"/>
  <c r="I29" i="1" l="1"/>
  <c r="F8" i="12" s="1"/>
  <c r="F7" i="12"/>
  <c r="A13" i="12"/>
  <c r="T15" i="12" l="1"/>
  <c r="T16" i="12"/>
  <c r="T17" i="12"/>
  <c r="T18" i="12"/>
  <c r="T19" i="12"/>
  <c r="T20" i="12"/>
  <c r="T21" i="12"/>
  <c r="T22" i="12"/>
  <c r="T23" i="12"/>
  <c r="T24" i="12"/>
  <c r="T25" i="12"/>
  <c r="T26" i="12"/>
  <c r="T27" i="12"/>
  <c r="T28" i="12"/>
  <c r="T29" i="12"/>
  <c r="T30" i="12"/>
  <c r="T31" i="12"/>
  <c r="T32" i="12"/>
  <c r="T33" i="12"/>
  <c r="T34" i="12"/>
  <c r="T35" i="12"/>
  <c r="T36" i="12"/>
  <c r="T37" i="12"/>
  <c r="T38" i="12"/>
  <c r="T39" i="12"/>
  <c r="T40" i="12"/>
  <c r="T41" i="12"/>
  <c r="T42" i="12"/>
  <c r="T43" i="12"/>
  <c r="T44" i="12"/>
  <c r="T45" i="12"/>
  <c r="T46" i="12"/>
  <c r="T47" i="12"/>
  <c r="T48" i="12"/>
  <c r="T49" i="12"/>
  <c r="T50" i="12"/>
  <c r="T51" i="12"/>
  <c r="T52" i="12"/>
  <c r="T53" i="12"/>
  <c r="T54" i="12"/>
  <c r="T55" i="12"/>
  <c r="T56" i="12"/>
  <c r="T57" i="12"/>
  <c r="T58" i="12"/>
  <c r="T59" i="12"/>
  <c r="T60" i="12"/>
  <c r="T61" i="12"/>
  <c r="T62" i="12"/>
  <c r="T63" i="12"/>
  <c r="T64" i="12"/>
  <c r="T65" i="12"/>
  <c r="T66" i="12"/>
  <c r="T67" i="12"/>
  <c r="T68" i="12"/>
  <c r="T69" i="12"/>
  <c r="T70" i="12"/>
  <c r="T71" i="12"/>
  <c r="T72" i="12"/>
  <c r="T73" i="12"/>
  <c r="T74" i="12"/>
  <c r="T75" i="12"/>
  <c r="T76" i="12"/>
  <c r="T77" i="12"/>
  <c r="T78" i="12"/>
  <c r="T79" i="12"/>
  <c r="T80" i="12"/>
  <c r="T81" i="12"/>
  <c r="T82" i="12"/>
  <c r="T83" i="12"/>
  <c r="T84" i="12"/>
  <c r="T85" i="12"/>
  <c r="T86" i="12"/>
  <c r="T87" i="12"/>
  <c r="T88" i="12"/>
  <c r="T89" i="12"/>
  <c r="T90" i="12"/>
  <c r="G14" i="12"/>
  <c r="G15" i="12"/>
  <c r="G16" i="12"/>
  <c r="G17" i="12"/>
  <c r="G18" i="12"/>
  <c r="G19" i="12"/>
  <c r="G20" i="12"/>
  <c r="G21" i="12"/>
  <c r="G22" i="12"/>
  <c r="G23" i="12"/>
  <c r="G24" i="12"/>
  <c r="G25" i="12"/>
  <c r="G26" i="12"/>
  <c r="G27" i="12"/>
  <c r="G28" i="12"/>
  <c r="G29" i="12"/>
  <c r="G30" i="12"/>
  <c r="G31" i="12"/>
  <c r="G32" i="12"/>
  <c r="G33" i="12"/>
  <c r="G34" i="12"/>
  <c r="G35" i="12"/>
  <c r="G36" i="12"/>
  <c r="G37" i="12"/>
  <c r="G38" i="12"/>
  <c r="G39" i="12"/>
  <c r="G40" i="12"/>
  <c r="G41" i="12"/>
  <c r="G42" i="12"/>
  <c r="G43" i="12"/>
  <c r="G44" i="12"/>
  <c r="G45" i="12"/>
  <c r="G46" i="12"/>
  <c r="G47" i="12"/>
  <c r="G48" i="12"/>
  <c r="G49" i="12"/>
  <c r="G50" i="12"/>
  <c r="G51" i="12"/>
  <c r="G52" i="12"/>
  <c r="G53" i="12"/>
  <c r="G54" i="12"/>
  <c r="G55" i="12"/>
  <c r="G56" i="12"/>
  <c r="G57" i="12"/>
  <c r="G58" i="12"/>
  <c r="G59" i="12"/>
  <c r="G60" i="12"/>
  <c r="G61" i="12"/>
  <c r="G62" i="12"/>
  <c r="G63" i="12"/>
  <c r="G64" i="12"/>
  <c r="G65" i="12"/>
  <c r="G66" i="12"/>
  <c r="G67" i="12"/>
  <c r="G68" i="12"/>
  <c r="G69" i="12"/>
  <c r="G70" i="12"/>
  <c r="G71" i="12"/>
  <c r="G72" i="12"/>
  <c r="G73" i="12"/>
  <c r="G74" i="12"/>
  <c r="G75" i="12"/>
  <c r="G76" i="12"/>
  <c r="G77" i="12"/>
  <c r="G78" i="12"/>
  <c r="G79" i="12"/>
  <c r="G80" i="12"/>
  <c r="G81" i="12"/>
  <c r="G82" i="12"/>
  <c r="G83" i="12"/>
  <c r="G84" i="12"/>
  <c r="G85" i="12"/>
  <c r="G86" i="12"/>
  <c r="G87" i="12"/>
  <c r="G88" i="12"/>
  <c r="G89" i="12"/>
  <c r="G90" i="12"/>
  <c r="G13" i="12"/>
  <c r="B13" i="12" l="1"/>
  <c r="S13" i="12" l="1"/>
  <c r="R13" i="12"/>
  <c r="Q13" i="12"/>
  <c r="P13" i="12"/>
  <c r="O13" i="12"/>
  <c r="N13" i="12"/>
  <c r="M13" i="12"/>
  <c r="L13" i="12"/>
  <c r="K13" i="12"/>
  <c r="J13" i="12"/>
  <c r="I13" i="12"/>
  <c r="H13" i="12"/>
  <c r="E13" i="12"/>
  <c r="D13" i="12"/>
  <c r="C13" i="12"/>
  <c r="T14" i="12"/>
  <c r="T13" i="12"/>
  <c r="C8" i="12"/>
  <c r="B104" i="1"/>
  <c r="D78" i="1"/>
  <c r="D76" i="1"/>
  <c r="D75" i="1"/>
  <c r="D74" i="1"/>
  <c r="D73" i="1"/>
  <c r="D72" i="1"/>
  <c r="A45" i="1"/>
  <c r="B43" i="1"/>
  <c r="A2" i="11" l="1"/>
  <c r="B10" i="1" l="1"/>
  <c r="F44" i="6" l="1"/>
  <c r="I49" i="11"/>
  <c r="F46" i="6"/>
  <c r="F47" i="6"/>
  <c r="F48" i="6"/>
  <c r="F49" i="6"/>
  <c r="F50" i="6"/>
  <c r="F51" i="6"/>
  <c r="F52" i="6"/>
  <c r="F53" i="6"/>
  <c r="F54" i="6"/>
  <c r="F55" i="6"/>
  <c r="F56" i="6"/>
  <c r="F57" i="6"/>
  <c r="F58" i="6"/>
  <c r="F59" i="6"/>
  <c r="F60" i="6"/>
  <c r="F61" i="6"/>
  <c r="F62" i="6"/>
  <c r="F63" i="6"/>
  <c r="F45" i="6"/>
  <c r="I50" i="11"/>
  <c r="I51" i="11"/>
  <c r="I52" i="11"/>
  <c r="I53" i="11"/>
  <c r="I54" i="11"/>
  <c r="I55" i="11"/>
  <c r="I56" i="11"/>
  <c r="I57" i="11"/>
  <c r="I58" i="11"/>
  <c r="I59" i="11"/>
  <c r="I60" i="11"/>
  <c r="I61" i="11"/>
  <c r="I62" i="11"/>
  <c r="I63" i="11"/>
  <c r="I64" i="11"/>
  <c r="I65" i="11"/>
  <c r="I66" i="11"/>
  <c r="I67" i="11"/>
  <c r="I68" i="11"/>
  <c r="F18" i="6" l="1"/>
  <c r="I16" i="11"/>
  <c r="F103" i="1"/>
  <c r="F92" i="1"/>
  <c r="B80" i="1"/>
  <c r="D85" i="1" l="1"/>
  <c r="H57" i="1" l="1"/>
  <c r="B38" i="1" l="1"/>
  <c r="B32" i="1" l="1"/>
  <c r="C27" i="11" l="1"/>
  <c r="D31" i="1"/>
  <c r="E5" i="6"/>
  <c r="D5" i="6"/>
  <c r="C5" i="6"/>
  <c r="B87" i="1"/>
  <c r="H48" i="11"/>
  <c r="G48" i="11"/>
  <c r="F48" i="11"/>
  <c r="E48" i="11"/>
  <c r="D48" i="11"/>
  <c r="C48" i="11"/>
  <c r="O46" i="11"/>
  <c r="N46" i="11"/>
  <c r="M46" i="11"/>
  <c r="L46" i="11"/>
  <c r="K46" i="11"/>
  <c r="J46" i="11"/>
  <c r="H45" i="11"/>
  <c r="G45" i="11"/>
  <c r="F45" i="11"/>
  <c r="E45" i="11"/>
  <c r="O43" i="11"/>
  <c r="N43" i="11"/>
  <c r="M43" i="11"/>
  <c r="L43" i="11"/>
  <c r="K43" i="11"/>
  <c r="J43" i="11"/>
  <c r="F42" i="11"/>
  <c r="E42" i="11"/>
  <c r="O40" i="11"/>
  <c r="N40" i="11"/>
  <c r="M40" i="11"/>
  <c r="L40" i="11"/>
  <c r="K40" i="11"/>
  <c r="J40" i="11"/>
  <c r="H39" i="11"/>
  <c r="G39" i="11"/>
  <c r="F39" i="11"/>
  <c r="E39" i="11"/>
  <c r="D39" i="11"/>
  <c r="C39" i="11"/>
  <c r="O37" i="11"/>
  <c r="N37" i="11"/>
  <c r="M37" i="11"/>
  <c r="L37" i="11"/>
  <c r="K37" i="11"/>
  <c r="J37" i="11"/>
  <c r="H36" i="11"/>
  <c r="G36" i="11"/>
  <c r="N34" i="11" s="1"/>
  <c r="O34" i="11"/>
  <c r="M34" i="11"/>
  <c r="L34" i="11"/>
  <c r="K34" i="11"/>
  <c r="J34" i="11"/>
  <c r="H33" i="11"/>
  <c r="O31" i="11" s="1"/>
  <c r="G33" i="11"/>
  <c r="N31" i="11" s="1"/>
  <c r="F33" i="11"/>
  <c r="M31" i="11" s="1"/>
  <c r="E33" i="11"/>
  <c r="L31" i="11" s="1"/>
  <c r="D33" i="11"/>
  <c r="K31" i="11" s="1"/>
  <c r="C33" i="11"/>
  <c r="J31" i="11" s="1"/>
  <c r="H30" i="11"/>
  <c r="O28" i="11" s="1"/>
  <c r="G30" i="11"/>
  <c r="N28" i="11" s="1"/>
  <c r="M28" i="11"/>
  <c r="L28" i="11"/>
  <c r="K28" i="11"/>
  <c r="J28" i="11"/>
  <c r="H27" i="11"/>
  <c r="O25" i="11" s="1"/>
  <c r="G27" i="11"/>
  <c r="N25" i="11" s="1"/>
  <c r="F27" i="11"/>
  <c r="M25" i="11" s="1"/>
  <c r="E27" i="11"/>
  <c r="D27" i="11"/>
  <c r="K25" i="11" s="1"/>
  <c r="J25" i="11"/>
  <c r="L25" i="11"/>
  <c r="H24" i="11"/>
  <c r="G24" i="11"/>
  <c r="N22" i="11" s="1"/>
  <c r="F24" i="11"/>
  <c r="M22" i="11" s="1"/>
  <c r="E24" i="11"/>
  <c r="D24" i="11"/>
  <c r="C24" i="11"/>
  <c r="J22" i="11" s="1"/>
  <c r="O22" i="11"/>
  <c r="L22" i="11"/>
  <c r="K22" i="11"/>
  <c r="D21" i="11"/>
  <c r="K19" i="11" s="1"/>
  <c r="C21" i="11"/>
  <c r="J19" i="11" s="1"/>
  <c r="O19" i="11"/>
  <c r="N19" i="11"/>
  <c r="M19" i="11"/>
  <c r="L19" i="11"/>
  <c r="H18" i="11"/>
  <c r="G18" i="11"/>
  <c r="F18" i="11"/>
  <c r="E18" i="11"/>
  <c r="O16" i="11"/>
  <c r="N16" i="11"/>
  <c r="M16" i="11"/>
  <c r="L16" i="11"/>
  <c r="K16" i="11"/>
  <c r="J16" i="11"/>
  <c r="H15" i="11"/>
  <c r="O13" i="11" s="1"/>
  <c r="G15" i="11"/>
  <c r="N13" i="11" s="1"/>
  <c r="F15" i="11"/>
  <c r="E15" i="11"/>
  <c r="L13" i="11" s="1"/>
  <c r="D15" i="11"/>
  <c r="K13" i="11" s="1"/>
  <c r="C15" i="11"/>
  <c r="J13" i="11" s="1"/>
  <c r="M13" i="11"/>
  <c r="H12" i="11"/>
  <c r="G12" i="11"/>
  <c r="N10" i="11" s="1"/>
  <c r="F12" i="11"/>
  <c r="M10" i="11" s="1"/>
  <c r="E12" i="11"/>
  <c r="L10" i="11" s="1"/>
  <c r="O10" i="11"/>
  <c r="K10" i="11"/>
  <c r="J10" i="11"/>
  <c r="H9" i="11"/>
  <c r="O7" i="11" s="1"/>
  <c r="G9" i="11"/>
  <c r="N7" i="11" s="1"/>
  <c r="F9" i="11"/>
  <c r="E9" i="11"/>
  <c r="L7" i="11" s="1"/>
  <c r="D9" i="11"/>
  <c r="K7" i="11" s="1"/>
  <c r="C9" i="11"/>
  <c r="J7" i="11" s="1"/>
  <c r="M7" i="11"/>
  <c r="H4" i="11"/>
  <c r="H6" i="11" s="1"/>
  <c r="O4" i="11" s="1"/>
  <c r="G4" i="11"/>
  <c r="G6" i="11" s="1"/>
  <c r="N4" i="11" s="1"/>
  <c r="F4" i="11"/>
  <c r="F6" i="11" s="1"/>
  <c r="M4" i="11" s="1"/>
  <c r="E4" i="11"/>
  <c r="E6" i="11" s="1"/>
  <c r="L4" i="11" s="1"/>
  <c r="D4" i="11"/>
  <c r="D6" i="11" s="1"/>
  <c r="K4" i="11" s="1"/>
  <c r="C4" i="11"/>
  <c r="C6" i="11" s="1"/>
  <c r="J4" i="11" s="1"/>
  <c r="I12" i="11" l="1"/>
  <c r="I14" i="11"/>
  <c r="I13" i="11"/>
  <c r="I15" i="11"/>
  <c r="B23" i="1" l="1"/>
  <c r="B25" i="1" s="1"/>
  <c r="I29" i="6"/>
  <c r="H29" i="6"/>
  <c r="G29" i="6"/>
  <c r="G38" i="6"/>
  <c r="B112" i="1" l="1"/>
  <c r="B110" i="1" l="1"/>
  <c r="B107" i="1"/>
  <c r="B109" i="1"/>
  <c r="B106" i="1"/>
  <c r="B60" i="1" l="1"/>
  <c r="A2" i="6"/>
  <c r="H38" i="6"/>
  <c r="I38" i="6"/>
  <c r="D7" i="6"/>
  <c r="H5" i="6" s="1"/>
  <c r="F13" i="6" s="1"/>
  <c r="E7" i="6"/>
  <c r="I5" i="6" s="1"/>
  <c r="C7" i="6"/>
  <c r="G5" i="6" s="1"/>
  <c r="E40" i="6"/>
  <c r="D40" i="6"/>
  <c r="C40" i="6"/>
  <c r="E34" i="6"/>
  <c r="I32" i="6" s="1"/>
  <c r="D34" i="6"/>
  <c r="H32" i="6" s="1"/>
  <c r="C34" i="6"/>
  <c r="G32" i="6" s="1"/>
  <c r="E28" i="6"/>
  <c r="I26" i="6" s="1"/>
  <c r="D28" i="6"/>
  <c r="H26" i="6" s="1"/>
  <c r="C28" i="6"/>
  <c r="G26" i="6" s="1"/>
  <c r="D19" i="6"/>
  <c r="C19" i="6"/>
  <c r="G17" i="6" s="1"/>
  <c r="E19" i="6"/>
  <c r="I17" i="6" s="1"/>
  <c r="D13" i="6"/>
  <c r="C13" i="6"/>
  <c r="E43" i="6"/>
  <c r="D43" i="6"/>
  <c r="C43" i="6"/>
  <c r="I41" i="6"/>
  <c r="H41" i="6"/>
  <c r="G41" i="6"/>
  <c r="E37" i="6"/>
  <c r="D37" i="6"/>
  <c r="C37" i="6"/>
  <c r="I35" i="6"/>
  <c r="H35" i="6"/>
  <c r="G35" i="6"/>
  <c r="E31" i="6"/>
  <c r="D31" i="6"/>
  <c r="C31" i="6"/>
  <c r="E25" i="6"/>
  <c r="I23" i="6" s="1"/>
  <c r="D25" i="6"/>
  <c r="H23" i="6" s="1"/>
  <c r="C25" i="6"/>
  <c r="G23" i="6" s="1"/>
  <c r="E22" i="6"/>
  <c r="D22" i="6"/>
  <c r="H20" i="6" s="1"/>
  <c r="C22" i="6"/>
  <c r="G20" i="6" s="1"/>
  <c r="I20" i="6"/>
  <c r="E16" i="6"/>
  <c r="I14" i="6" s="1"/>
  <c r="D16" i="6"/>
  <c r="H14" i="6" s="1"/>
  <c r="C16" i="6"/>
  <c r="G14" i="6" s="1"/>
  <c r="E13" i="6"/>
  <c r="H11" i="6"/>
  <c r="E10" i="6"/>
  <c r="I8" i="6" s="1"/>
  <c r="D10" i="6"/>
  <c r="H8" i="6" s="1"/>
  <c r="C10" i="6"/>
  <c r="F12" i="6" l="1"/>
  <c r="I11" i="11"/>
  <c r="I9" i="11" s="1"/>
  <c r="I11" i="6"/>
  <c r="G11" i="6"/>
  <c r="G8" i="6"/>
  <c r="H17" i="6"/>
  <c r="F15" i="6" l="1"/>
  <c r="F17" i="6"/>
  <c r="F14" i="6"/>
  <c r="F16" i="6"/>
  <c r="F10" i="6" l="1"/>
  <c r="B46" i="1" s="1"/>
  <c r="B115"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課・企画室</author>
    <author>m</author>
  </authors>
  <commentList>
    <comment ref="J5" authorId="0" shapeId="0" xr:uid="{52AAA419-BED1-4055-B839-3995C9D422A2}">
      <text>
        <r>
          <rPr>
            <sz val="9"/>
            <color indexed="81"/>
            <rFont val="Meiryo UI"/>
            <family val="3"/>
            <charset val="128"/>
          </rPr>
          <t>同じ管理機関から複数の申請様式を提出する場合は、同一の申請年月日としてください。</t>
        </r>
      </text>
    </comment>
    <comment ref="E19" authorId="1" shapeId="0" xr:uid="{00000000-0006-0000-0000-000001000000}">
      <text>
        <r>
          <rPr>
            <sz val="9"/>
            <color indexed="81"/>
            <rFont val="MS P ゴシック"/>
            <family val="3"/>
            <charset val="128"/>
          </rPr>
          <t xml:space="preserve">
</t>
        </r>
        <r>
          <rPr>
            <sz val="9"/>
            <color indexed="81"/>
            <rFont val="Meiryo UI"/>
            <family val="3"/>
            <charset val="128"/>
          </rPr>
          <t>正式名称で記載。（例．○○市教育委員会、○○町学校設置組合、学校法人○○学園、国立大学法人○○大学）</t>
        </r>
      </text>
    </comment>
    <comment ref="I29" authorId="0" shapeId="0" xr:uid="{95B86140-02D3-452E-8CEE-7BAB7BA54A6E}">
      <text>
        <r>
          <rPr>
            <sz val="9"/>
            <color indexed="81"/>
            <rFont val="Meiryo UI"/>
            <family val="3"/>
            <charset val="128"/>
          </rPr>
          <t>別紙２に記載する「学校の一覧」の学校数が転記されます。</t>
        </r>
      </text>
    </comment>
    <comment ref="E63" authorId="1" shapeId="0" xr:uid="{67A24F37-3E62-4D01-810D-0101CB53DE93}">
      <text>
        <r>
          <rPr>
            <sz val="9"/>
            <color indexed="81"/>
            <rFont val="Meiryo UI"/>
            <family val="3"/>
            <charset val="128"/>
          </rPr>
          <t xml:space="preserve">学校名は、正式名称で入力してください。（例．○○市立○○小学校、○○組合立○○中学校、○○村立○○小学校○○分校、私立○○学園中等部、○○大学教育学部附属○○義務教育学校）
</t>
        </r>
        <r>
          <rPr>
            <sz val="9"/>
            <color indexed="10"/>
            <rFont val="Meiryo UI"/>
            <family val="3"/>
            <charset val="128"/>
          </rPr>
          <t>※複数校の申請を行う場合は「別紙2　学校一覧のとおり」と記入してください。
1校のみの申請の場合でも別紙２も忘れずに記入してください。</t>
        </r>
      </text>
    </comment>
    <comment ref="D83" authorId="1" shapeId="0" xr:uid="{00000000-0006-0000-0000-000002000000}">
      <text>
        <r>
          <rPr>
            <sz val="9"/>
            <color indexed="81"/>
            <rFont val="Meiryo UI"/>
            <family val="3"/>
            <charset val="128"/>
          </rPr>
          <t>保護者への説明については、例えば保護者会やＰＴＡの会合での説明、学校だよりの配布などにより、当該学校に通学する児童生徒の保護者に説明することが考えられます。また、地域住民等への説明については、例えば学校評議員への説明、学校運営協議会における協議、地域向け情報誌への掲載などにより、当該学校の通学区域に在住する住民等に説明することが考えられます。
その他、学校のウェブサイトに掲載することで、広く保護者及び地域住民等に対して情報提供し、説明責任を果たすことも可能です。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企画室</author>
    <author>課・企画室</author>
  </authors>
  <commentList>
    <comment ref="C7" authorId="0" shapeId="0" xr:uid="{CCC28704-D053-4310-8A70-13BEFDC5DBC6}">
      <text>
        <r>
          <rPr>
            <sz val="9"/>
            <color indexed="81"/>
            <rFont val="Meiryo UI"/>
            <family val="3"/>
            <charset val="128"/>
          </rPr>
          <t>初めての提出の場合、「1」と記載してください。
その後、文部科学省から修正指示があり、再提出を行う場合、「2」「3」など提出回数を記載してください。</t>
        </r>
      </text>
    </comment>
    <comment ref="F7" authorId="1" shapeId="0" xr:uid="{1859F2FC-CB53-47F0-92D8-A3D963B4B32D}">
      <text>
        <r>
          <rPr>
            <sz val="9"/>
            <color indexed="81"/>
            <rFont val="Meiryo UI"/>
            <family val="3"/>
            <charset val="128"/>
          </rPr>
          <t>下の一覧表に学校名を入力すると自動で学校数が表示されます。</t>
        </r>
      </text>
    </comment>
    <comment ref="F10" authorId="0" shapeId="0" xr:uid="{27AEFE89-2855-4F2D-B360-F5F3DEEFC70D}">
      <text>
        <r>
          <rPr>
            <sz val="9"/>
            <color indexed="81"/>
            <rFont val="Meiryo UI"/>
            <family val="3"/>
            <charset val="128"/>
          </rPr>
          <t>学校名は、正式名称で入力してください。（例．○○市立○○小学校、○○組合立○○中学校、○○村立○○小学校○○分校、私立○○学園中等部、○○大学教育学部附属○○義務教育学校）</t>
        </r>
      </text>
    </comment>
  </commentList>
</comments>
</file>

<file path=xl/sharedStrings.xml><?xml version="1.0" encoding="utf-8"?>
<sst xmlns="http://schemas.openxmlformats.org/spreadsheetml/2006/main" count="357" uniqueCount="308">
  <si>
    <t>【様式２】</t>
    <rPh sb="1" eb="3">
      <t>ヨウシキ</t>
    </rPh>
    <phoneticPr fontId="1"/>
  </si>
  <si>
    <t>授業時数特例校指定変更申請書</t>
    <rPh sb="0" eb="2">
      <t>ジュギョウ</t>
    </rPh>
    <rPh sb="2" eb="4">
      <t>ジスウ</t>
    </rPh>
    <rPh sb="4" eb="7">
      <t>トクレイコウ</t>
    </rPh>
    <rPh sb="7" eb="9">
      <t>シテイ</t>
    </rPh>
    <rPh sb="9" eb="11">
      <t>ヘンコウ</t>
    </rPh>
    <rPh sb="11" eb="13">
      <t>シンセイ</t>
    </rPh>
    <rPh sb="13" eb="14">
      <t>ショ</t>
    </rPh>
    <phoneticPr fontId="2"/>
  </si>
  <si>
    <t>申請年月日を入力→
（例．令和○年○月○日）</t>
    <rPh sb="0" eb="2">
      <t>シンセイ</t>
    </rPh>
    <rPh sb="2" eb="5">
      <t>ネンガッピ</t>
    </rPh>
    <rPh sb="6" eb="8">
      <t>ニュウリョク</t>
    </rPh>
    <rPh sb="11" eb="12">
      <t>レイ</t>
    </rPh>
    <rPh sb="13" eb="15">
      <t>レイワ</t>
    </rPh>
    <rPh sb="16" eb="17">
      <t>ネン</t>
    </rPh>
    <rPh sb="18" eb="19">
      <t>ガツ</t>
    </rPh>
    <rPh sb="20" eb="21">
      <t>ニチ</t>
    </rPh>
    <phoneticPr fontId="1"/>
  </si>
  <si>
    <t>文部科学省初等中等教育局長　殿</t>
    <rPh sb="0" eb="2">
      <t>モンブ</t>
    </rPh>
    <rPh sb="2" eb="5">
      <t>カガクショウ</t>
    </rPh>
    <rPh sb="5" eb="7">
      <t>ショトウ</t>
    </rPh>
    <rPh sb="7" eb="9">
      <t>チュウトウ</t>
    </rPh>
    <rPh sb="9" eb="11">
      <t>キョウイク</t>
    </rPh>
    <rPh sb="11" eb="12">
      <t>キョク</t>
    </rPh>
    <rPh sb="12" eb="13">
      <t>チョウ</t>
    </rPh>
    <rPh sb="14" eb="15">
      <t>ドノ</t>
    </rPh>
    <phoneticPr fontId="1"/>
  </si>
  <si>
    <t>管理機関名及び代表者の役職を入力→
（例．○○市教育委員会教育長）</t>
    <rPh sb="0" eb="2">
      <t>カンリ</t>
    </rPh>
    <rPh sb="2" eb="4">
      <t>キカン</t>
    </rPh>
    <rPh sb="4" eb="5">
      <t>メイ</t>
    </rPh>
    <rPh sb="5" eb="6">
      <t>オヨ</t>
    </rPh>
    <rPh sb="7" eb="10">
      <t>ダイヒョウシャ</t>
    </rPh>
    <rPh sb="11" eb="13">
      <t>ヤクショク</t>
    </rPh>
    <rPh sb="14" eb="16">
      <t>ニュウリョク</t>
    </rPh>
    <rPh sb="19" eb="20">
      <t>レイ</t>
    </rPh>
    <rPh sb="23" eb="24">
      <t>シ</t>
    </rPh>
    <rPh sb="24" eb="26">
      <t>キョウイク</t>
    </rPh>
    <rPh sb="26" eb="29">
      <t>イインカイ</t>
    </rPh>
    <rPh sb="29" eb="32">
      <t>キョウイクチョウ</t>
    </rPh>
    <phoneticPr fontId="1"/>
  </si>
  <si>
    <t>管理機関の代表者の氏名を入力→
（例．○○　○○）</t>
    <rPh sb="0" eb="2">
      <t>カンリ</t>
    </rPh>
    <rPh sb="2" eb="4">
      <t>キカン</t>
    </rPh>
    <rPh sb="5" eb="8">
      <t>ダイヒョウシャ</t>
    </rPh>
    <rPh sb="9" eb="11">
      <t>シメイ</t>
    </rPh>
    <rPh sb="12" eb="14">
      <t>ニュウリョク</t>
    </rPh>
    <rPh sb="17" eb="18">
      <t>レイ</t>
    </rPh>
    <phoneticPr fontId="1"/>
  </si>
  <si>
    <t>下記のとおり、授業時数特例校の指定変更を希望するので、本申請書により申請します。</t>
    <rPh sb="7" eb="14">
      <t>ジュギョウジスウトクレイコウ</t>
    </rPh>
    <rPh sb="15" eb="17">
      <t>シテイ</t>
    </rPh>
    <rPh sb="17" eb="19">
      <t>ヘンコウ</t>
    </rPh>
    <rPh sb="20" eb="22">
      <t>キボウ</t>
    </rPh>
    <phoneticPr fontId="1"/>
  </si>
  <si>
    <t>記</t>
    <rPh sb="0" eb="1">
      <t>キ</t>
    </rPh>
    <phoneticPr fontId="1"/>
  </si>
  <si>
    <t>１　特別の教育課程を編成・実施する学校の管理機関名等を入力してください。</t>
    <rPh sb="2" eb="4">
      <t>トクベツ</t>
    </rPh>
    <rPh sb="5" eb="7">
      <t>キョウイク</t>
    </rPh>
    <rPh sb="7" eb="9">
      <t>カテイ</t>
    </rPh>
    <rPh sb="10" eb="12">
      <t>ヘンセイ</t>
    </rPh>
    <rPh sb="13" eb="15">
      <t>ジッシ</t>
    </rPh>
    <rPh sb="17" eb="19">
      <t>ガッコウ</t>
    </rPh>
    <rPh sb="20" eb="22">
      <t>カンリ</t>
    </rPh>
    <rPh sb="22" eb="24">
      <t>キカン</t>
    </rPh>
    <rPh sb="24" eb="25">
      <t>メイ</t>
    </rPh>
    <rPh sb="25" eb="26">
      <t>トウ</t>
    </rPh>
    <rPh sb="27" eb="29">
      <t>ニュウリョク</t>
    </rPh>
    <phoneticPr fontId="2"/>
  </si>
  <si>
    <t>設置者の別</t>
    <rPh sb="0" eb="3">
      <t>セッチシャ</t>
    </rPh>
    <rPh sb="4" eb="5">
      <t>ベツ</t>
    </rPh>
    <phoneticPr fontId="2"/>
  </si>
  <si>
    <t>２　特別の教育課程を適用する学校種を選択してください。</t>
    <rPh sb="2" eb="4">
      <t>トクベツ</t>
    </rPh>
    <rPh sb="5" eb="9">
      <t>キョウイクカテイ</t>
    </rPh>
    <rPh sb="10" eb="12">
      <t>テキヨウ</t>
    </rPh>
    <rPh sb="14" eb="16">
      <t>ガッコウ</t>
    </rPh>
    <rPh sb="16" eb="17">
      <t>シュ</t>
    </rPh>
    <rPh sb="18" eb="20">
      <t>センタク</t>
    </rPh>
    <phoneticPr fontId="1"/>
  </si>
  <si>
    <t>３　変更後の特別の教育課程を開始する年度を入力してください。</t>
    <rPh sb="2" eb="4">
      <t>ヘンコウ</t>
    </rPh>
    <rPh sb="4" eb="5">
      <t>ゴ</t>
    </rPh>
    <rPh sb="6" eb="8">
      <t>トクベツ</t>
    </rPh>
    <rPh sb="9" eb="11">
      <t>キョウイク</t>
    </rPh>
    <rPh sb="11" eb="13">
      <t>カテイ</t>
    </rPh>
    <rPh sb="14" eb="16">
      <t>カイシ</t>
    </rPh>
    <rPh sb="18" eb="20">
      <t>ネンド</t>
    </rPh>
    <rPh sb="21" eb="23">
      <t>ニュウリョク</t>
    </rPh>
    <phoneticPr fontId="1"/>
  </si>
  <si>
    <t>変更後の特別の教育課程の開始年度</t>
    <rPh sb="0" eb="2">
      <t>ヘンコウ</t>
    </rPh>
    <rPh sb="2" eb="3">
      <t>ゴ</t>
    </rPh>
    <phoneticPr fontId="1"/>
  </si>
  <si>
    <t>令和</t>
    <rPh sb="0" eb="2">
      <t>レイワ</t>
    </rPh>
    <phoneticPr fontId="1"/>
  </si>
  <si>
    <t>年度</t>
    <rPh sb="0" eb="2">
      <t>ネンド</t>
    </rPh>
    <phoneticPr fontId="1"/>
  </si>
  <si>
    <t>４　特別の教育課程の編成・実施計画の変更内容と、変更する理由を記載してください。</t>
    <rPh sb="2" eb="4">
      <t>トクベツ</t>
    </rPh>
    <rPh sb="5" eb="7">
      <t>キョウイク</t>
    </rPh>
    <rPh sb="7" eb="9">
      <t>カテイ</t>
    </rPh>
    <rPh sb="10" eb="12">
      <t>ヘンセイ</t>
    </rPh>
    <rPh sb="13" eb="15">
      <t>ジッシ</t>
    </rPh>
    <rPh sb="15" eb="17">
      <t>ケイカク</t>
    </rPh>
    <rPh sb="18" eb="20">
      <t>ヘンコウ</t>
    </rPh>
    <rPh sb="20" eb="22">
      <t>ナイヨウ</t>
    </rPh>
    <rPh sb="24" eb="26">
      <t>ヘンコウ</t>
    </rPh>
    <rPh sb="28" eb="30">
      <t>リユウ</t>
    </rPh>
    <rPh sb="31" eb="33">
      <t>キサイ</t>
    </rPh>
    <phoneticPr fontId="1"/>
  </si>
  <si>
    <t>６　５の授業時数による特別の教育課程を編成することにより、どのような教科等横断的な資質・能力の育成もしくは探究的な学習活動の充実に資することを目指しているのか、当てはまるものを選択してください。（複数選択可）</t>
    <rPh sb="4" eb="6">
      <t>ジュギョウ</t>
    </rPh>
    <rPh sb="6" eb="8">
      <t>ジスウ</t>
    </rPh>
    <rPh sb="11" eb="13">
      <t>トクベツ</t>
    </rPh>
    <rPh sb="14" eb="16">
      <t>キョウイク</t>
    </rPh>
    <rPh sb="16" eb="18">
      <t>カテイ</t>
    </rPh>
    <rPh sb="19" eb="21">
      <t>ヘンセイ</t>
    </rPh>
    <rPh sb="34" eb="36">
      <t>キョウカ</t>
    </rPh>
    <rPh sb="36" eb="37">
      <t>トウ</t>
    </rPh>
    <rPh sb="37" eb="40">
      <t>オウダンテキ</t>
    </rPh>
    <rPh sb="41" eb="43">
      <t>シシツ</t>
    </rPh>
    <rPh sb="44" eb="46">
      <t>ノウリョク</t>
    </rPh>
    <rPh sb="47" eb="49">
      <t>イクセイ</t>
    </rPh>
    <rPh sb="53" eb="56">
      <t>タンキュウテキ</t>
    </rPh>
    <rPh sb="57" eb="59">
      <t>ガクシュウ</t>
    </rPh>
    <rPh sb="59" eb="61">
      <t>カツドウ</t>
    </rPh>
    <rPh sb="62" eb="64">
      <t>ジュウジツ</t>
    </rPh>
    <rPh sb="65" eb="66">
      <t>シ</t>
    </rPh>
    <rPh sb="71" eb="73">
      <t>メザ</t>
    </rPh>
    <rPh sb="80" eb="81">
      <t>ア</t>
    </rPh>
    <rPh sb="88" eb="90">
      <t>センタク</t>
    </rPh>
    <rPh sb="98" eb="100">
      <t>フクスウ</t>
    </rPh>
    <rPh sb="100" eb="102">
      <t>センタク</t>
    </rPh>
    <rPh sb="102" eb="103">
      <t>カ</t>
    </rPh>
    <phoneticPr fontId="1"/>
  </si>
  <si>
    <t>言語能力の育成</t>
    <rPh sb="0" eb="2">
      <t>ゲンゴ</t>
    </rPh>
    <rPh sb="2" eb="4">
      <t>ノウリョク</t>
    </rPh>
    <rPh sb="5" eb="7">
      <t>イクセイ</t>
    </rPh>
    <phoneticPr fontId="1"/>
  </si>
  <si>
    <t>海洋に関する教育の充実</t>
    <rPh sb="0" eb="2">
      <t>カイヨウ</t>
    </rPh>
    <rPh sb="3" eb="4">
      <t>カン</t>
    </rPh>
    <rPh sb="6" eb="8">
      <t>キョウイク</t>
    </rPh>
    <rPh sb="9" eb="11">
      <t>ジュウジツ</t>
    </rPh>
    <phoneticPr fontId="1"/>
  </si>
  <si>
    <t>情報活用能力の育成</t>
    <rPh sb="0" eb="2">
      <t>ジョウホウ</t>
    </rPh>
    <rPh sb="2" eb="4">
      <t>カツヨウ</t>
    </rPh>
    <rPh sb="4" eb="6">
      <t>ノウリョク</t>
    </rPh>
    <rPh sb="7" eb="9">
      <t>イクセイ</t>
    </rPh>
    <phoneticPr fontId="1"/>
  </si>
  <si>
    <t>環境に関する教育の充実</t>
    <rPh sb="0" eb="2">
      <t>カンキョウ</t>
    </rPh>
    <rPh sb="3" eb="4">
      <t>カン</t>
    </rPh>
    <rPh sb="6" eb="8">
      <t>キョウイク</t>
    </rPh>
    <rPh sb="9" eb="11">
      <t>ジュウジツ</t>
    </rPh>
    <phoneticPr fontId="1"/>
  </si>
  <si>
    <t>問題発見・解決能力の育成</t>
    <rPh sb="0" eb="2">
      <t>モンダイ</t>
    </rPh>
    <rPh sb="2" eb="4">
      <t>ハッケン</t>
    </rPh>
    <rPh sb="5" eb="7">
      <t>カイケツ</t>
    </rPh>
    <rPh sb="7" eb="9">
      <t>ノウリョク</t>
    </rPh>
    <rPh sb="10" eb="12">
      <t>イクセイ</t>
    </rPh>
    <phoneticPr fontId="1"/>
  </si>
  <si>
    <t>放射線に関する教育の充実</t>
    <rPh sb="0" eb="3">
      <t>ホウシャセン</t>
    </rPh>
    <rPh sb="4" eb="5">
      <t>カン</t>
    </rPh>
    <rPh sb="7" eb="9">
      <t>キョウイク</t>
    </rPh>
    <rPh sb="10" eb="12">
      <t>ジュウジツ</t>
    </rPh>
    <phoneticPr fontId="1"/>
  </si>
  <si>
    <t>伝統や文化に関する教育の充実</t>
    <rPh sb="0" eb="2">
      <t>デントウ</t>
    </rPh>
    <rPh sb="3" eb="5">
      <t>ブンカ</t>
    </rPh>
    <rPh sb="6" eb="7">
      <t>カン</t>
    </rPh>
    <rPh sb="9" eb="11">
      <t>キョウイク</t>
    </rPh>
    <rPh sb="12" eb="14">
      <t>ジュウジツ</t>
    </rPh>
    <phoneticPr fontId="1"/>
  </si>
  <si>
    <t>生命の尊重に関する教育の充実</t>
    <rPh sb="0" eb="2">
      <t>セイメイ</t>
    </rPh>
    <rPh sb="3" eb="5">
      <t>ソンチョウ</t>
    </rPh>
    <rPh sb="6" eb="7">
      <t>カン</t>
    </rPh>
    <rPh sb="9" eb="11">
      <t>キョウイク</t>
    </rPh>
    <rPh sb="12" eb="14">
      <t>ジュウジツ</t>
    </rPh>
    <phoneticPr fontId="1"/>
  </si>
  <si>
    <t>主権者に関する教育の充実</t>
    <rPh sb="0" eb="3">
      <t>シュケンシャ</t>
    </rPh>
    <rPh sb="4" eb="5">
      <t>カン</t>
    </rPh>
    <rPh sb="7" eb="9">
      <t>キョウイク</t>
    </rPh>
    <rPh sb="10" eb="12">
      <t>ジュウジツ</t>
    </rPh>
    <phoneticPr fontId="1"/>
  </si>
  <si>
    <t>心身の健康の保持増進に関する教育の充実</t>
    <rPh sb="0" eb="2">
      <t>シンシン</t>
    </rPh>
    <rPh sb="3" eb="5">
      <t>ケンコウ</t>
    </rPh>
    <rPh sb="6" eb="8">
      <t>ホジ</t>
    </rPh>
    <rPh sb="8" eb="10">
      <t>ゾウシン</t>
    </rPh>
    <rPh sb="11" eb="12">
      <t>カン</t>
    </rPh>
    <rPh sb="14" eb="16">
      <t>キョウイク</t>
    </rPh>
    <rPh sb="17" eb="19">
      <t>ジュウジツ</t>
    </rPh>
    <phoneticPr fontId="1"/>
  </si>
  <si>
    <t>消費者に関する教育の充実</t>
    <rPh sb="0" eb="3">
      <t>ショウヒシャ</t>
    </rPh>
    <rPh sb="4" eb="5">
      <t>カン</t>
    </rPh>
    <rPh sb="7" eb="9">
      <t>キョウイク</t>
    </rPh>
    <rPh sb="10" eb="12">
      <t>ジュウジツ</t>
    </rPh>
    <phoneticPr fontId="1"/>
  </si>
  <si>
    <t>食に関する教育の充実</t>
    <rPh sb="0" eb="1">
      <t>ショク</t>
    </rPh>
    <rPh sb="2" eb="3">
      <t>カン</t>
    </rPh>
    <rPh sb="5" eb="7">
      <t>キョウイク</t>
    </rPh>
    <rPh sb="8" eb="10">
      <t>ジュウジツ</t>
    </rPh>
    <phoneticPr fontId="1"/>
  </si>
  <si>
    <t>法に関する教育の充実</t>
    <rPh sb="0" eb="1">
      <t>ホウ</t>
    </rPh>
    <rPh sb="2" eb="3">
      <t>カン</t>
    </rPh>
    <rPh sb="5" eb="7">
      <t>キョウイク</t>
    </rPh>
    <rPh sb="8" eb="10">
      <t>ジュウジツ</t>
    </rPh>
    <phoneticPr fontId="1"/>
  </si>
  <si>
    <t>防災を含む安全に関する教育の充実</t>
    <rPh sb="0" eb="2">
      <t>ボウサイ</t>
    </rPh>
    <rPh sb="3" eb="4">
      <t>フク</t>
    </rPh>
    <rPh sb="5" eb="7">
      <t>アンゼン</t>
    </rPh>
    <rPh sb="8" eb="9">
      <t>カン</t>
    </rPh>
    <rPh sb="11" eb="13">
      <t>キョウイク</t>
    </rPh>
    <rPh sb="14" eb="16">
      <t>ジュウジツ</t>
    </rPh>
    <phoneticPr fontId="1"/>
  </si>
  <si>
    <t>知的財産に関する教育の充実</t>
    <rPh sb="0" eb="2">
      <t>チテキ</t>
    </rPh>
    <rPh sb="2" eb="4">
      <t>ザイサン</t>
    </rPh>
    <rPh sb="5" eb="6">
      <t>カン</t>
    </rPh>
    <rPh sb="8" eb="10">
      <t>キョウイク</t>
    </rPh>
    <rPh sb="11" eb="13">
      <t>ジュウジツ</t>
    </rPh>
    <phoneticPr fontId="1"/>
  </si>
  <si>
    <t>その他教科等横断的な資質・能力の育成もしくは探究的な学習活動の充実</t>
    <rPh sb="2" eb="3">
      <t>タ</t>
    </rPh>
    <rPh sb="3" eb="9">
      <t>キョウカトウオウダンテキ</t>
    </rPh>
    <rPh sb="10" eb="12">
      <t>シシツ</t>
    </rPh>
    <rPh sb="13" eb="15">
      <t>ノウリョク</t>
    </rPh>
    <rPh sb="16" eb="18">
      <t>イクセイ</t>
    </rPh>
    <rPh sb="22" eb="25">
      <t>タンキュウテキ</t>
    </rPh>
    <rPh sb="26" eb="28">
      <t>ガクシュウ</t>
    </rPh>
    <rPh sb="28" eb="30">
      <t>カツドウ</t>
    </rPh>
    <rPh sb="31" eb="33">
      <t>ジュウジツ</t>
    </rPh>
    <phoneticPr fontId="1"/>
  </si>
  <si>
    <t>郷土や地域に関する教育の充実</t>
    <rPh sb="0" eb="2">
      <t>キョウド</t>
    </rPh>
    <rPh sb="3" eb="5">
      <t>チイキ</t>
    </rPh>
    <rPh sb="6" eb="7">
      <t>カン</t>
    </rPh>
    <rPh sb="9" eb="11">
      <t>キョウイク</t>
    </rPh>
    <rPh sb="12" eb="14">
      <t>ジュウジツ</t>
    </rPh>
    <phoneticPr fontId="1"/>
  </si>
  <si>
    <t>８　以下①～⑦の各項目について、それぞれ要件を満たしていることを確認し、チェックを付してください。</t>
    <rPh sb="2" eb="4">
      <t>イカ</t>
    </rPh>
    <rPh sb="8" eb="11">
      <t>カクコウモク</t>
    </rPh>
    <rPh sb="20" eb="22">
      <t>ヨウケン</t>
    </rPh>
    <rPh sb="23" eb="24">
      <t>ミ</t>
    </rPh>
    <rPh sb="32" eb="34">
      <t>カクニン</t>
    </rPh>
    <rPh sb="41" eb="42">
      <t>フ</t>
    </rPh>
    <phoneticPr fontId="1"/>
  </si>
  <si>
    <t>　（１）各学校の同意</t>
    <rPh sb="4" eb="7">
      <t>カクガッコウ</t>
    </rPh>
    <rPh sb="8" eb="10">
      <t>ドウイ</t>
    </rPh>
    <phoneticPr fontId="1"/>
  </si>
  <si>
    <t>①</t>
    <phoneticPr fontId="1"/>
  </si>
  <si>
    <t>５の授業時数により特別の教育課程の編成・実施計画を変更することについて、７の各学校の同意を得ている。</t>
    <rPh sb="2" eb="4">
      <t>ジュギョウ</t>
    </rPh>
    <rPh sb="4" eb="6">
      <t>ジスウ</t>
    </rPh>
    <rPh sb="9" eb="11">
      <t>トクベツ</t>
    </rPh>
    <rPh sb="12" eb="14">
      <t>キョウイク</t>
    </rPh>
    <rPh sb="14" eb="16">
      <t>カテイ</t>
    </rPh>
    <rPh sb="17" eb="19">
      <t>ヘンセイ</t>
    </rPh>
    <rPh sb="20" eb="22">
      <t>ジッシ</t>
    </rPh>
    <rPh sb="22" eb="24">
      <t>ケイカク</t>
    </rPh>
    <rPh sb="25" eb="27">
      <t>ヘンコウ</t>
    </rPh>
    <rPh sb="38" eb="39">
      <t>カク</t>
    </rPh>
    <rPh sb="39" eb="41">
      <t>ガッコウ</t>
    </rPh>
    <rPh sb="42" eb="44">
      <t>ドウイ</t>
    </rPh>
    <rPh sb="45" eb="46">
      <t>エ</t>
    </rPh>
    <phoneticPr fontId="1"/>
  </si>
  <si>
    <t>　（２）児童生徒の教育上適切な配慮</t>
    <rPh sb="4" eb="6">
      <t>ジドウ</t>
    </rPh>
    <rPh sb="6" eb="8">
      <t>セイト</t>
    </rPh>
    <rPh sb="9" eb="11">
      <t>キョウイク</t>
    </rPh>
    <rPh sb="11" eb="12">
      <t>ジョウ</t>
    </rPh>
    <rPh sb="12" eb="14">
      <t>テキセツ</t>
    </rPh>
    <rPh sb="15" eb="17">
      <t>ハイリョ</t>
    </rPh>
    <phoneticPr fontId="1"/>
  </si>
  <si>
    <t>②</t>
    <phoneticPr fontId="1"/>
  </si>
  <si>
    <t>③</t>
    <phoneticPr fontId="1"/>
  </si>
  <si>
    <t>④</t>
    <phoneticPr fontId="1"/>
  </si>
  <si>
    <t>⑤</t>
    <phoneticPr fontId="1"/>
  </si>
  <si>
    <t>⑥</t>
    <phoneticPr fontId="1"/>
  </si>
  <si>
    <t>　（３）実施要項記載事項の確認</t>
    <rPh sb="4" eb="6">
      <t>ジッシ</t>
    </rPh>
    <rPh sb="6" eb="8">
      <t>ヨウコウ</t>
    </rPh>
    <rPh sb="8" eb="10">
      <t>キサイ</t>
    </rPh>
    <rPh sb="10" eb="12">
      <t>ジコウ</t>
    </rPh>
    <rPh sb="13" eb="15">
      <t>カクニン</t>
    </rPh>
    <phoneticPr fontId="1"/>
  </si>
  <si>
    <t>⑦</t>
    <phoneticPr fontId="1"/>
  </si>
  <si>
    <t>９　５の授業時数による変更後の特別の教育課程の内容の情報提供の方法に関する以下①及び②について、それぞれ確認し、チェックを付してください。</t>
    <rPh sb="4" eb="6">
      <t>ジュギョウ</t>
    </rPh>
    <rPh sb="6" eb="8">
      <t>ジスウ</t>
    </rPh>
    <rPh sb="11" eb="13">
      <t>ヘンコウ</t>
    </rPh>
    <rPh sb="13" eb="14">
      <t>アト</t>
    </rPh>
    <rPh sb="15" eb="17">
      <t>トクベツ</t>
    </rPh>
    <rPh sb="18" eb="20">
      <t>キョウイク</t>
    </rPh>
    <rPh sb="20" eb="22">
      <t>カテイ</t>
    </rPh>
    <rPh sb="23" eb="25">
      <t>ナイヨウ</t>
    </rPh>
    <rPh sb="26" eb="28">
      <t>ジョウホウ</t>
    </rPh>
    <rPh sb="28" eb="30">
      <t>テイキョウ</t>
    </rPh>
    <rPh sb="31" eb="33">
      <t>ホウホウ</t>
    </rPh>
    <rPh sb="34" eb="35">
      <t>カン</t>
    </rPh>
    <rPh sb="37" eb="39">
      <t>イカ</t>
    </rPh>
    <rPh sb="40" eb="41">
      <t>オヨ</t>
    </rPh>
    <rPh sb="52" eb="54">
      <t>カクニン</t>
    </rPh>
    <rPh sb="61" eb="62">
      <t>フ</t>
    </rPh>
    <phoneticPr fontId="1"/>
  </si>
  <si>
    <t>変更後の特別の教育課程の内容（変更後の特別の教育課程の編成の方針及び５の授業時数を記載した表）について、７の各学校のウェブサイト（学校のウェブサイトが存在しない又は一時的に利用できないなどの特段の事情がある場合は、地域に広く公表することのできるその他の媒体）において公表し、特別の教育課程が実施されている間公表を継続する予定である。</t>
    <rPh sb="0" eb="2">
      <t>ヘンコウ</t>
    </rPh>
    <rPh sb="2" eb="3">
      <t>ゴ</t>
    </rPh>
    <rPh sb="15" eb="17">
      <t>ヘンコウ</t>
    </rPh>
    <rPh sb="17" eb="18">
      <t>ゴ</t>
    </rPh>
    <rPh sb="54" eb="55">
      <t>カク</t>
    </rPh>
    <rPh sb="65" eb="67">
      <t>ガッコウ</t>
    </rPh>
    <rPh sb="110" eb="111">
      <t>ヒロ</t>
    </rPh>
    <phoneticPr fontId="1"/>
  </si>
  <si>
    <t>【担当者】</t>
    <rPh sb="1" eb="4">
      <t>タントウシャ</t>
    </rPh>
    <phoneticPr fontId="2"/>
  </si>
  <si>
    <t>１　管理機関</t>
    <rPh sb="2" eb="4">
      <t>カンリ</t>
    </rPh>
    <rPh sb="4" eb="6">
      <t>キカン</t>
    </rPh>
    <phoneticPr fontId="2"/>
  </si>
  <si>
    <t>管理機関名</t>
    <rPh sb="0" eb="2">
      <t>カンリ</t>
    </rPh>
    <rPh sb="2" eb="4">
      <t>キカン</t>
    </rPh>
    <rPh sb="4" eb="5">
      <t>メイ</t>
    </rPh>
    <phoneticPr fontId="1"/>
  </si>
  <si>
    <t>所属・職名</t>
    <rPh sb="0" eb="2">
      <t>ショゾク</t>
    </rPh>
    <rPh sb="3" eb="5">
      <t>ショクメイ</t>
    </rPh>
    <phoneticPr fontId="1"/>
  </si>
  <si>
    <t>住所（上段は郵便番号）</t>
    <phoneticPr fontId="1"/>
  </si>
  <si>
    <t>電話番号</t>
    <rPh sb="0" eb="2">
      <t>デンワ</t>
    </rPh>
    <rPh sb="2" eb="4">
      <t>バンゴウ</t>
    </rPh>
    <phoneticPr fontId="1"/>
  </si>
  <si>
    <t>メールアドレス</t>
    <phoneticPr fontId="1"/>
  </si>
  <si>
    <t>【エラーチェック】</t>
    <phoneticPr fontId="1"/>
  </si>
  <si>
    <t>【様式２】別紙１－１　教育課程表（小学校及び義務教育学校前期課程）</t>
    <rPh sb="1" eb="3">
      <t>ヨウシキ</t>
    </rPh>
    <rPh sb="5" eb="7">
      <t>ベッシ</t>
    </rPh>
    <rPh sb="11" eb="13">
      <t>キョウイク</t>
    </rPh>
    <rPh sb="13" eb="15">
      <t>カテイ</t>
    </rPh>
    <rPh sb="15" eb="16">
      <t>ヒョウ</t>
    </rPh>
    <rPh sb="17" eb="20">
      <t>ショウガッコウ</t>
    </rPh>
    <rPh sb="20" eb="21">
      <t>オヨ</t>
    </rPh>
    <rPh sb="22" eb="32">
      <t>ギムキョウイクガッコウゼンキカテイ</t>
    </rPh>
    <phoneticPr fontId="1"/>
  </si>
  <si>
    <t>学年</t>
    <rPh sb="0" eb="2">
      <t>ガクネン</t>
    </rPh>
    <phoneticPr fontId="1"/>
  </si>
  <si>
    <t>第1学年</t>
    <rPh sb="0" eb="1">
      <t>ダイ</t>
    </rPh>
    <rPh sb="2" eb="4">
      <t>ガクネン</t>
    </rPh>
    <phoneticPr fontId="1"/>
  </si>
  <si>
    <t>第2学年</t>
    <rPh sb="0" eb="1">
      <t>ダイ</t>
    </rPh>
    <rPh sb="2" eb="4">
      <t>ガクネン</t>
    </rPh>
    <phoneticPr fontId="1"/>
  </si>
  <si>
    <t>第3学年</t>
    <rPh sb="0" eb="1">
      <t>ダイ</t>
    </rPh>
    <rPh sb="2" eb="4">
      <t>ガクネン</t>
    </rPh>
    <phoneticPr fontId="1"/>
  </si>
  <si>
    <t>第4学年</t>
    <rPh sb="0" eb="1">
      <t>ダイ</t>
    </rPh>
    <rPh sb="2" eb="4">
      <t>ガクネン</t>
    </rPh>
    <phoneticPr fontId="1"/>
  </si>
  <si>
    <t>第5学年</t>
    <rPh sb="0" eb="1">
      <t>ダイ</t>
    </rPh>
    <rPh sb="2" eb="4">
      <t>ガクネン</t>
    </rPh>
    <phoneticPr fontId="1"/>
  </si>
  <si>
    <t>第6学年</t>
    <rPh sb="0" eb="1">
      <t>ダイ</t>
    </rPh>
    <rPh sb="2" eb="4">
      <t>ガクネン</t>
    </rPh>
    <phoneticPr fontId="1"/>
  </si>
  <si>
    <t>合計</t>
    <rPh sb="0" eb="2">
      <t>ゴウケイ</t>
    </rPh>
    <phoneticPr fontId="1"/>
  </si>
  <si>
    <t>上段…変更後の授業時数</t>
    <phoneticPr fontId="1"/>
  </si>
  <si>
    <t>中段…学校教育法施行規則に定める標準授業時数</t>
    <phoneticPr fontId="1"/>
  </si>
  <si>
    <t>下段…授業時数の増減</t>
    <phoneticPr fontId="1"/>
  </si>
  <si>
    <t>各教科の授業時数</t>
    <rPh sb="0" eb="3">
      <t>カクキョウカ</t>
    </rPh>
    <rPh sb="4" eb="6">
      <t>ジュギョウ</t>
    </rPh>
    <rPh sb="6" eb="8">
      <t>ジスウ</t>
    </rPh>
    <phoneticPr fontId="1"/>
  </si>
  <si>
    <t>国語</t>
    <rPh sb="0" eb="2">
      <t>コクゴ</t>
    </rPh>
    <phoneticPr fontId="1"/>
  </si>
  <si>
    <t>社会</t>
    <rPh sb="0" eb="2">
      <t>シャカイ</t>
    </rPh>
    <phoneticPr fontId="1"/>
  </si>
  <si>
    <t>-</t>
    <phoneticPr fontId="1"/>
  </si>
  <si>
    <t>算数</t>
    <rPh sb="0" eb="2">
      <t>サンスウ</t>
    </rPh>
    <phoneticPr fontId="1"/>
  </si>
  <si>
    <t>理科</t>
    <rPh sb="0" eb="2">
      <t>リカ</t>
    </rPh>
    <phoneticPr fontId="1"/>
  </si>
  <si>
    <t>生活</t>
    <rPh sb="0" eb="2">
      <t>セイカツ</t>
    </rPh>
    <phoneticPr fontId="1"/>
  </si>
  <si>
    <t>音楽</t>
    <rPh sb="0" eb="2">
      <t>オンガク</t>
    </rPh>
    <phoneticPr fontId="1"/>
  </si>
  <si>
    <t>図画工作</t>
    <rPh sb="0" eb="2">
      <t>ズガ</t>
    </rPh>
    <rPh sb="2" eb="4">
      <t>コウサク</t>
    </rPh>
    <phoneticPr fontId="1"/>
  </si>
  <si>
    <t>家庭</t>
    <rPh sb="0" eb="2">
      <t>カテイ</t>
    </rPh>
    <phoneticPr fontId="1"/>
  </si>
  <si>
    <t>体育</t>
    <rPh sb="0" eb="2">
      <t>タイイク</t>
    </rPh>
    <phoneticPr fontId="1"/>
  </si>
  <si>
    <t>外国語</t>
    <rPh sb="0" eb="3">
      <t>ガイコクゴ</t>
    </rPh>
    <phoneticPr fontId="1"/>
  </si>
  <si>
    <t>特別の教科である道徳
の授業時数</t>
    <rPh sb="0" eb="2">
      <t>トクベツ</t>
    </rPh>
    <rPh sb="3" eb="5">
      <t>キョウカ</t>
    </rPh>
    <rPh sb="8" eb="10">
      <t>ドウトク</t>
    </rPh>
    <rPh sb="12" eb="14">
      <t>ジュギョウ</t>
    </rPh>
    <rPh sb="14" eb="16">
      <t>ジスウ</t>
    </rPh>
    <phoneticPr fontId="1"/>
  </si>
  <si>
    <t>外国語活動の授業時数</t>
    <rPh sb="0" eb="3">
      <t>ガイコクゴ</t>
    </rPh>
    <rPh sb="3" eb="5">
      <t>カツドウ</t>
    </rPh>
    <rPh sb="6" eb="8">
      <t>ジュギョウ</t>
    </rPh>
    <rPh sb="8" eb="10">
      <t>ジスウ</t>
    </rPh>
    <phoneticPr fontId="1"/>
  </si>
  <si>
    <t>総合的な学習の時間
の授業時数</t>
    <rPh sb="0" eb="3">
      <t>ソウゴウテキ</t>
    </rPh>
    <rPh sb="4" eb="6">
      <t>ガクシュウ</t>
    </rPh>
    <rPh sb="7" eb="9">
      <t>ジカン</t>
    </rPh>
    <rPh sb="11" eb="13">
      <t>ジュギョウ</t>
    </rPh>
    <rPh sb="13" eb="15">
      <t>ジスウ</t>
    </rPh>
    <phoneticPr fontId="1"/>
  </si>
  <si>
    <t>特別活動の授業時数</t>
    <rPh sb="0" eb="2">
      <t>トクベツ</t>
    </rPh>
    <rPh sb="2" eb="4">
      <t>カツドウ</t>
    </rPh>
    <rPh sb="5" eb="7">
      <t>ジュギョウ</t>
    </rPh>
    <rPh sb="7" eb="9">
      <t>ジスウ</t>
    </rPh>
    <phoneticPr fontId="1"/>
  </si>
  <si>
    <t>【様式２】別紙１－２　教育課程表（中学校、義務教育学校後期課程及び中等教育学校前期課程）</t>
    <rPh sb="1" eb="3">
      <t>ヨウシキ</t>
    </rPh>
    <rPh sb="5" eb="7">
      <t>ベッシ</t>
    </rPh>
    <rPh sb="11" eb="13">
      <t>キョウイク</t>
    </rPh>
    <rPh sb="13" eb="15">
      <t>カテイ</t>
    </rPh>
    <rPh sb="15" eb="16">
      <t>ヒョウ</t>
    </rPh>
    <rPh sb="17" eb="18">
      <t>チュウ</t>
    </rPh>
    <rPh sb="21" eb="23">
      <t>ギム</t>
    </rPh>
    <rPh sb="23" eb="25">
      <t>キョウイク</t>
    </rPh>
    <rPh sb="25" eb="27">
      <t>ガッコウ</t>
    </rPh>
    <rPh sb="27" eb="29">
      <t>コウキ</t>
    </rPh>
    <rPh sb="29" eb="31">
      <t>カテイ</t>
    </rPh>
    <rPh sb="31" eb="32">
      <t>オヨ</t>
    </rPh>
    <rPh sb="33" eb="35">
      <t>チュウトウ</t>
    </rPh>
    <rPh sb="35" eb="37">
      <t>キョウイク</t>
    </rPh>
    <rPh sb="37" eb="39">
      <t>ガッコウ</t>
    </rPh>
    <rPh sb="39" eb="41">
      <t>ゼンキ</t>
    </rPh>
    <rPh sb="41" eb="43">
      <t>カテイ</t>
    </rPh>
    <phoneticPr fontId="1"/>
  </si>
  <si>
    <t>学年（中学校及び中等教育学校）</t>
    <rPh sb="0" eb="2">
      <t>ガクネン</t>
    </rPh>
    <rPh sb="3" eb="6">
      <t>チュウガッコウ</t>
    </rPh>
    <rPh sb="6" eb="7">
      <t>オヨ</t>
    </rPh>
    <rPh sb="8" eb="10">
      <t>チュウトウ</t>
    </rPh>
    <rPh sb="10" eb="12">
      <t>キョウイク</t>
    </rPh>
    <rPh sb="12" eb="14">
      <t>ガッコウ</t>
    </rPh>
    <phoneticPr fontId="1"/>
  </si>
  <si>
    <t>学年（義務教育学校）</t>
    <rPh sb="0" eb="2">
      <t>ガクネン</t>
    </rPh>
    <rPh sb="3" eb="5">
      <t>ギム</t>
    </rPh>
    <rPh sb="5" eb="7">
      <t>キョウイク</t>
    </rPh>
    <rPh sb="7" eb="9">
      <t>ガッコウ</t>
    </rPh>
    <phoneticPr fontId="1"/>
  </si>
  <si>
    <t>第7学年</t>
    <rPh sb="0" eb="1">
      <t>ダイ</t>
    </rPh>
    <rPh sb="2" eb="4">
      <t>ガクネン</t>
    </rPh>
    <phoneticPr fontId="1"/>
  </si>
  <si>
    <t>第8学年</t>
    <rPh sb="0" eb="1">
      <t>ダイ</t>
    </rPh>
    <rPh sb="2" eb="4">
      <t>ガクネン</t>
    </rPh>
    <phoneticPr fontId="1"/>
  </si>
  <si>
    <t>第9学年</t>
    <rPh sb="0" eb="1">
      <t>ダイ</t>
    </rPh>
    <rPh sb="2" eb="4">
      <t>ガクネン</t>
    </rPh>
    <phoneticPr fontId="1"/>
  </si>
  <si>
    <t>上段…変更後の授業時数</t>
    <rPh sb="0" eb="2">
      <t>ジョウダン</t>
    </rPh>
    <rPh sb="3" eb="5">
      <t>ヘンコウ</t>
    </rPh>
    <rPh sb="5" eb="6">
      <t>ゴ</t>
    </rPh>
    <rPh sb="7" eb="9">
      <t>ジュギョウ</t>
    </rPh>
    <rPh sb="9" eb="11">
      <t>ジスウ</t>
    </rPh>
    <phoneticPr fontId="1"/>
  </si>
  <si>
    <t>中段…学校教育法施行規則に定める標準授業時数</t>
    <rPh sb="0" eb="2">
      <t>チュウダン</t>
    </rPh>
    <rPh sb="3" eb="12">
      <t>ガッコウキョウイクホウシコウキソク</t>
    </rPh>
    <rPh sb="13" eb="14">
      <t>サダ</t>
    </rPh>
    <rPh sb="16" eb="18">
      <t>ヒョウジュン</t>
    </rPh>
    <rPh sb="18" eb="20">
      <t>ジュギョウ</t>
    </rPh>
    <rPh sb="20" eb="22">
      <t>ジスウ</t>
    </rPh>
    <phoneticPr fontId="1"/>
  </si>
  <si>
    <t>下段…授業時数の増減</t>
    <rPh sb="0" eb="2">
      <t>ゲダン</t>
    </rPh>
    <rPh sb="3" eb="5">
      <t>ジュギョウ</t>
    </rPh>
    <rPh sb="5" eb="7">
      <t>ジスウ</t>
    </rPh>
    <rPh sb="8" eb="10">
      <t>ゾウゲン</t>
    </rPh>
    <phoneticPr fontId="1"/>
  </si>
  <si>
    <t>数学</t>
    <rPh sb="0" eb="2">
      <t>スウガク</t>
    </rPh>
    <phoneticPr fontId="1"/>
  </si>
  <si>
    <t>美術</t>
    <rPh sb="0" eb="2">
      <t>ビジュツ</t>
    </rPh>
    <phoneticPr fontId="1"/>
  </si>
  <si>
    <t>保健体育</t>
    <rPh sb="0" eb="2">
      <t>ホケン</t>
    </rPh>
    <rPh sb="2" eb="4">
      <t>タイイク</t>
    </rPh>
    <phoneticPr fontId="1"/>
  </si>
  <si>
    <t>技術・家庭</t>
    <rPh sb="0" eb="2">
      <t>ギジュツ</t>
    </rPh>
    <rPh sb="3" eb="5">
      <t>カテイ</t>
    </rPh>
    <phoneticPr fontId="1"/>
  </si>
  <si>
    <t>【様式２】別紙２　特別の教育課程を編成する学校の一覧</t>
    <rPh sb="1" eb="3">
      <t>ヨウシキ</t>
    </rPh>
    <rPh sb="5" eb="7">
      <t>ベッシ</t>
    </rPh>
    <rPh sb="9" eb="11">
      <t>トクベツ</t>
    </rPh>
    <rPh sb="12" eb="14">
      <t>キョウイク</t>
    </rPh>
    <rPh sb="14" eb="16">
      <t>カテイ</t>
    </rPh>
    <rPh sb="17" eb="19">
      <t>ヘンセイ</t>
    </rPh>
    <phoneticPr fontId="1"/>
  </si>
  <si>
    <t>・１行あたり１校ずつ入力してください。</t>
    <rPh sb="2" eb="3">
      <t>ギョウ</t>
    </rPh>
    <rPh sb="7" eb="8">
      <t>コウ</t>
    </rPh>
    <rPh sb="10" eb="12">
      <t>ニュウリョク</t>
    </rPh>
    <phoneticPr fontId="1"/>
  </si>
  <si>
    <t>都道府県名</t>
    <rPh sb="0" eb="4">
      <t>トドウフケン</t>
    </rPh>
    <rPh sb="4" eb="5">
      <t>メイ</t>
    </rPh>
    <phoneticPr fontId="1"/>
  </si>
  <si>
    <t>都道府県教育委員会名</t>
    <rPh sb="0" eb="4">
      <t>トドウフケン</t>
    </rPh>
    <rPh sb="4" eb="6">
      <t>キョウイク</t>
    </rPh>
    <rPh sb="6" eb="9">
      <t>イインカイ</t>
    </rPh>
    <rPh sb="9" eb="10">
      <t>メイ</t>
    </rPh>
    <phoneticPr fontId="1"/>
  </si>
  <si>
    <t>指定都市教育委員会名</t>
    <rPh sb="0" eb="2">
      <t>シテイ</t>
    </rPh>
    <rPh sb="2" eb="4">
      <t>トシ</t>
    </rPh>
    <rPh sb="4" eb="6">
      <t>キョウイク</t>
    </rPh>
    <rPh sb="6" eb="9">
      <t>イインカイ</t>
    </rPh>
    <rPh sb="9" eb="10">
      <t>メイ</t>
    </rPh>
    <phoneticPr fontId="1"/>
  </si>
  <si>
    <t>北海道</t>
  </si>
  <si>
    <t>北海道教育委員会</t>
  </si>
  <si>
    <t>札幌市教育委員会</t>
  </si>
  <si>
    <t>青森県</t>
  </si>
  <si>
    <t>青森県教育委員会</t>
  </si>
  <si>
    <t>仙台市教育委員会</t>
  </si>
  <si>
    <t>岩手県</t>
  </si>
  <si>
    <t>岩手県教育委員会</t>
  </si>
  <si>
    <t>さいたま市教育委員会</t>
  </si>
  <si>
    <t>宮城県</t>
  </si>
  <si>
    <t>宮城県教育委員会</t>
  </si>
  <si>
    <t>千葉市教育委員会</t>
  </si>
  <si>
    <t>秋田県</t>
  </si>
  <si>
    <t>秋田県教育委員会</t>
  </si>
  <si>
    <t>横浜市教育委員会</t>
  </si>
  <si>
    <t>山形県</t>
  </si>
  <si>
    <t>山形県教育委員会</t>
  </si>
  <si>
    <t>川崎市教育委員会</t>
  </si>
  <si>
    <t>福島県</t>
  </si>
  <si>
    <t>福島県教育委員会</t>
  </si>
  <si>
    <t>相模原市教育委員会</t>
  </si>
  <si>
    <t>茨城県</t>
  </si>
  <si>
    <t>茨城県教育委員会</t>
  </si>
  <si>
    <t>新潟市教育委員会</t>
  </si>
  <si>
    <t>栃木県</t>
  </si>
  <si>
    <t>栃木県教育委員会</t>
  </si>
  <si>
    <t>静岡市教育委員会</t>
  </si>
  <si>
    <t>群馬県</t>
  </si>
  <si>
    <t>群馬県教育委員会</t>
  </si>
  <si>
    <t>浜松市教育委員会</t>
  </si>
  <si>
    <t>埼玉県</t>
  </si>
  <si>
    <t>埼玉県教育委員会</t>
  </si>
  <si>
    <t>名古屋市教育委員会</t>
  </si>
  <si>
    <t>千葉県</t>
  </si>
  <si>
    <t>千葉県教育委員会</t>
  </si>
  <si>
    <t>京都市教育委員会</t>
  </si>
  <si>
    <t>東京都</t>
  </si>
  <si>
    <t>東京都教育委員会</t>
  </si>
  <si>
    <t>大阪市教育委員会</t>
  </si>
  <si>
    <t>神奈川県</t>
  </si>
  <si>
    <t>神奈川県教育委員会</t>
  </si>
  <si>
    <t>堺市教育委員会</t>
  </si>
  <si>
    <t>新潟県</t>
  </si>
  <si>
    <t>新潟県教育委員会</t>
  </si>
  <si>
    <t>神戸市教育委員会</t>
  </si>
  <si>
    <t>富山県</t>
  </si>
  <si>
    <t>富山県教育委員会</t>
  </si>
  <si>
    <t>岡山市教育委員会</t>
  </si>
  <si>
    <t>石川県</t>
  </si>
  <si>
    <t>石川県教育委員会</t>
  </si>
  <si>
    <t>広島市教育委員会</t>
  </si>
  <si>
    <t>福井県</t>
  </si>
  <si>
    <t>福井県教育委員会</t>
  </si>
  <si>
    <t>北九州市教育委員会</t>
  </si>
  <si>
    <t>山梨県</t>
  </si>
  <si>
    <t>山梨県教育委員会</t>
  </si>
  <si>
    <t>福岡市教育委員会</t>
  </si>
  <si>
    <t>長野県</t>
  </si>
  <si>
    <t>長野県教育委員会</t>
  </si>
  <si>
    <t>熊本市教育委員会</t>
  </si>
  <si>
    <t>岐阜県</t>
  </si>
  <si>
    <t>岐阜県教育委員会</t>
  </si>
  <si>
    <t>静岡県</t>
  </si>
  <si>
    <t>静岡県教育委員会</t>
  </si>
  <si>
    <t>愛知県</t>
  </si>
  <si>
    <t>愛知県教育委員会</t>
  </si>
  <si>
    <t>三重県</t>
  </si>
  <si>
    <t>三重県教育委員会</t>
  </si>
  <si>
    <t>滋賀県</t>
  </si>
  <si>
    <t>滋賀県教育委員会</t>
  </si>
  <si>
    <t>京都府</t>
  </si>
  <si>
    <t>京都府教育委員会</t>
  </si>
  <si>
    <t>大阪府</t>
  </si>
  <si>
    <t>大阪府教育委員会</t>
  </si>
  <si>
    <t>兵庫県</t>
  </si>
  <si>
    <t>兵庫県教育委員会</t>
  </si>
  <si>
    <t>奈良県</t>
  </si>
  <si>
    <t>奈良県教育委員会</t>
  </si>
  <si>
    <t>和歌山県</t>
  </si>
  <si>
    <t>和歌山県教育委員会</t>
  </si>
  <si>
    <t>鳥取県</t>
  </si>
  <si>
    <t>鳥取県教育委員会</t>
  </si>
  <si>
    <t>島根県</t>
  </si>
  <si>
    <t>島根県教育委員会</t>
  </si>
  <si>
    <t>岡山県</t>
  </si>
  <si>
    <t>岡山県教育委員会</t>
  </si>
  <si>
    <t>広島県</t>
  </si>
  <si>
    <t>広島県教育委員会</t>
  </si>
  <si>
    <t>山口県</t>
  </si>
  <si>
    <t>山口県教育委員会</t>
  </si>
  <si>
    <t>徳島県</t>
  </si>
  <si>
    <t>徳島県教育委員会</t>
  </si>
  <si>
    <t>香川県</t>
  </si>
  <si>
    <t>香川県教育委員会</t>
  </si>
  <si>
    <t>愛媛県</t>
  </si>
  <si>
    <t>愛媛県教育委員会</t>
  </si>
  <si>
    <t>高知県</t>
  </si>
  <si>
    <t>高知県教育委員会</t>
  </si>
  <si>
    <t>福岡県</t>
  </si>
  <si>
    <t>福岡県教育委員会</t>
  </si>
  <si>
    <t>佐賀県</t>
  </si>
  <si>
    <t>佐賀県教育委員会</t>
  </si>
  <si>
    <t>長崎県</t>
  </si>
  <si>
    <t>長崎県教育委員会</t>
  </si>
  <si>
    <t>熊本県</t>
  </si>
  <si>
    <t>熊本県教育委員会</t>
  </si>
  <si>
    <t>大分県</t>
  </si>
  <si>
    <t>大分県教育委員会</t>
  </si>
  <si>
    <t>宮崎県</t>
  </si>
  <si>
    <t>宮崎県教育委員会</t>
  </si>
  <si>
    <t>鹿児島県</t>
  </si>
  <si>
    <t>鹿児島県教育委員会</t>
  </si>
  <si>
    <t>沖縄県</t>
    <phoneticPr fontId="1"/>
  </si>
  <si>
    <t>沖縄県教育委員会</t>
  </si>
  <si>
    <r>
      <t>７の各学校において、変更後の特別の教育課程の内容（変更後の特別の教育課程の編成の方針及び５の授業時数を記載した表）について、学校に関する保護者及び地域住民その他の関係者への説明を</t>
    </r>
    <r>
      <rPr>
        <b/>
        <u/>
        <sz val="11"/>
        <color theme="1"/>
        <rFont val="UD デジタル 教科書体 N-R"/>
        <family val="1"/>
        <charset val="128"/>
      </rPr>
      <t>既に</t>
    </r>
    <r>
      <rPr>
        <sz val="11"/>
        <color theme="1"/>
        <rFont val="UD デジタル 教科書体 N-R"/>
        <family val="1"/>
        <charset val="128"/>
      </rPr>
      <t>行っている。</t>
    </r>
    <rPh sb="2" eb="3">
      <t>カク</t>
    </rPh>
    <rPh sb="3" eb="5">
      <t>ガッコウ</t>
    </rPh>
    <rPh sb="10" eb="12">
      <t>ヘンコウ</t>
    </rPh>
    <rPh sb="12" eb="13">
      <t>ゴ</t>
    </rPh>
    <rPh sb="22" eb="24">
      <t>ナイヨウ</t>
    </rPh>
    <rPh sb="25" eb="27">
      <t>ヘンコウ</t>
    </rPh>
    <rPh sb="27" eb="28">
      <t>ゴ</t>
    </rPh>
    <rPh sb="62" eb="64">
      <t>ガッコウ</t>
    </rPh>
    <rPh sb="65" eb="66">
      <t>カン</t>
    </rPh>
    <rPh sb="68" eb="71">
      <t>ホゴシャ</t>
    </rPh>
    <rPh sb="71" eb="72">
      <t>オヨ</t>
    </rPh>
    <rPh sb="73" eb="75">
      <t>チイキ</t>
    </rPh>
    <rPh sb="75" eb="77">
      <t>ジュウミン</t>
    </rPh>
    <rPh sb="79" eb="80">
      <t>タ</t>
    </rPh>
    <rPh sb="81" eb="84">
      <t>カンケイシャ</t>
    </rPh>
    <rPh sb="86" eb="88">
      <t>セツメイ</t>
    </rPh>
    <rPh sb="89" eb="90">
      <t>スデ</t>
    </rPh>
    <rPh sb="91" eb="92">
      <t>オコナ</t>
    </rPh>
    <phoneticPr fontId="1"/>
  </si>
  <si>
    <t>都道府県・指定都市名</t>
    <rPh sb="0" eb="4">
      <t>トドウフケン</t>
    </rPh>
    <rPh sb="5" eb="9">
      <t>シテイトシ</t>
    </rPh>
    <rPh sb="9" eb="10">
      <t>メイ</t>
    </rPh>
    <phoneticPr fontId="1"/>
  </si>
  <si>
    <t>都道府県・指定都市</t>
    <rPh sb="0" eb="4">
      <t>トドウフケン</t>
    </rPh>
    <rPh sb="5" eb="9">
      <t>シテイトシ</t>
    </rPh>
    <phoneticPr fontId="1"/>
  </si>
  <si>
    <t>01北海道</t>
  </si>
  <si>
    <t>02青森県</t>
  </si>
  <si>
    <t>03岩手県</t>
  </si>
  <si>
    <t>04宮城県</t>
    <phoneticPr fontId="1"/>
  </si>
  <si>
    <t>05秋田県</t>
    <phoneticPr fontId="1"/>
  </si>
  <si>
    <t>06山形県</t>
    <phoneticPr fontId="1"/>
  </si>
  <si>
    <t>07福島県</t>
    <phoneticPr fontId="1"/>
  </si>
  <si>
    <t>08茨城県</t>
    <phoneticPr fontId="1"/>
  </si>
  <si>
    <t>09栃木県</t>
    <phoneticPr fontId="1"/>
  </si>
  <si>
    <t>10群馬県</t>
  </si>
  <si>
    <t>11埼玉県</t>
  </si>
  <si>
    <t>12千葉県</t>
  </si>
  <si>
    <t>13東京都</t>
  </si>
  <si>
    <t>14神奈川県</t>
  </si>
  <si>
    <t>15新潟県</t>
  </si>
  <si>
    <t>16富山県</t>
  </si>
  <si>
    <t>17石川県</t>
  </si>
  <si>
    <t>18福井県</t>
  </si>
  <si>
    <t>19山梨県</t>
  </si>
  <si>
    <t>20長野県</t>
  </si>
  <si>
    <t>21岐阜県</t>
  </si>
  <si>
    <t>22静岡県</t>
  </si>
  <si>
    <t>23愛知県</t>
  </si>
  <si>
    <t>24三重県</t>
  </si>
  <si>
    <t>25滋賀県</t>
  </si>
  <si>
    <t>26京都府</t>
  </si>
  <si>
    <t>27大阪府</t>
  </si>
  <si>
    <t>28兵庫県</t>
  </si>
  <si>
    <t>29奈良県</t>
  </si>
  <si>
    <t>30和歌山県</t>
  </si>
  <si>
    <t>31鳥取県</t>
  </si>
  <si>
    <t>32島根県</t>
  </si>
  <si>
    <t>33岡山県</t>
  </si>
  <si>
    <t>34広島県</t>
  </si>
  <si>
    <t>35山口県</t>
  </si>
  <si>
    <t>36徳島県</t>
  </si>
  <si>
    <t>37香川県</t>
  </si>
  <si>
    <t>38愛媛県</t>
  </si>
  <si>
    <t>39高知県</t>
  </si>
  <si>
    <t>40福岡県</t>
  </si>
  <si>
    <t>41佐賀県</t>
  </si>
  <si>
    <t>42長崎県</t>
  </si>
  <si>
    <t>43熊本県</t>
  </si>
  <si>
    <t>44大分県</t>
  </si>
  <si>
    <t>45宮崎県</t>
  </si>
  <si>
    <t>46鹿児島県</t>
  </si>
  <si>
    <t>47沖縄県</t>
  </si>
  <si>
    <t>48札幌市</t>
  </si>
  <si>
    <t>49仙台市</t>
  </si>
  <si>
    <t>50さいたま市</t>
  </si>
  <si>
    <t>51千葉市</t>
  </si>
  <si>
    <t>52横浜市</t>
  </si>
  <si>
    <t>53川崎市</t>
  </si>
  <si>
    <t>54相模原市</t>
  </si>
  <si>
    <t>55新潟市</t>
  </si>
  <si>
    <t>56静岡市</t>
  </si>
  <si>
    <t>57浜松市</t>
  </si>
  <si>
    <t>58名古屋市</t>
  </si>
  <si>
    <t>59京都市</t>
  </si>
  <si>
    <t>60大阪市</t>
  </si>
  <si>
    <t>61堺市</t>
  </si>
  <si>
    <t>62神戸市</t>
  </si>
  <si>
    <t>63岡山市</t>
  </si>
  <si>
    <t>64広島市</t>
  </si>
  <si>
    <t>65北九州市</t>
  </si>
  <si>
    <t>66福岡市</t>
  </si>
  <si>
    <t>67熊本市</t>
  </si>
  <si>
    <t xml:space="preserve">(ふりがな)
管理機関名
</t>
    <rPh sb="7" eb="9">
      <t>カンリ</t>
    </rPh>
    <rPh sb="9" eb="11">
      <t>キカン</t>
    </rPh>
    <rPh sb="11" eb="12">
      <t>メイ</t>
    </rPh>
    <phoneticPr fontId="1"/>
  </si>
  <si>
    <t>校</t>
    <rPh sb="0" eb="1">
      <t>コウ</t>
    </rPh>
    <phoneticPr fontId="1"/>
  </si>
  <si>
    <t>(ふりがな)
担当者氏名</t>
    <rPh sb="7" eb="10">
      <t>タントウシャ</t>
    </rPh>
    <rPh sb="10" eb="12">
      <t>シメイ</t>
    </rPh>
    <phoneticPr fontId="1"/>
  </si>
  <si>
    <t>度目</t>
    <rPh sb="0" eb="1">
      <t>ド</t>
    </rPh>
    <rPh sb="1" eb="2">
      <t>メ</t>
    </rPh>
    <phoneticPr fontId="1"/>
  </si>
  <si>
    <t>申請年月日</t>
    <rPh sb="0" eb="2">
      <t>シンセイ</t>
    </rPh>
    <rPh sb="2" eb="5">
      <t>ネンガッピ</t>
    </rPh>
    <phoneticPr fontId="2"/>
  </si>
  <si>
    <t>都道府県</t>
    <rPh sb="0" eb="4">
      <t>トドウフケン</t>
    </rPh>
    <phoneticPr fontId="2"/>
  </si>
  <si>
    <t>管理機関</t>
    <rPh sb="0" eb="2">
      <t>カンリ</t>
    </rPh>
    <rPh sb="2" eb="4">
      <t>キカン</t>
    </rPh>
    <phoneticPr fontId="2"/>
  </si>
  <si>
    <t>ふりがな</t>
    <phoneticPr fontId="2"/>
  </si>
  <si>
    <t>設置</t>
    <rPh sb="0" eb="2">
      <t>セッチ</t>
    </rPh>
    <phoneticPr fontId="2"/>
  </si>
  <si>
    <t>学校名</t>
    <rPh sb="0" eb="3">
      <t>ガッコウメイ</t>
    </rPh>
    <phoneticPr fontId="2"/>
  </si>
  <si>
    <t>学校種</t>
    <rPh sb="0" eb="2">
      <t>ガッコウ</t>
    </rPh>
    <rPh sb="2" eb="3">
      <t>シュ</t>
    </rPh>
    <phoneticPr fontId="2"/>
  </si>
  <si>
    <t>担当者情報</t>
    <rPh sb="0" eb="3">
      <t>タントウシャ</t>
    </rPh>
    <rPh sb="3" eb="5">
      <t>ジョウホウ</t>
    </rPh>
    <phoneticPr fontId="1"/>
  </si>
  <si>
    <t>管理機関</t>
    <rPh sb="0" eb="4">
      <t>カンリキカン</t>
    </rPh>
    <phoneticPr fontId="1"/>
  </si>
  <si>
    <t>担当者氏名</t>
    <rPh sb="0" eb="5">
      <t>タントウシャシメイ</t>
    </rPh>
    <phoneticPr fontId="1"/>
  </si>
  <si>
    <t>郵便番号</t>
    <rPh sb="0" eb="4">
      <t>ユウビンバンゴウ</t>
    </rPh>
    <phoneticPr fontId="1"/>
  </si>
  <si>
    <t>住所</t>
    <rPh sb="0" eb="2">
      <t>ジュウショ</t>
    </rPh>
    <phoneticPr fontId="1"/>
  </si>
  <si>
    <t>電話番号</t>
    <rPh sb="0" eb="4">
      <t>デンワバンゴウ</t>
    </rPh>
    <phoneticPr fontId="1"/>
  </si>
  <si>
    <t>２　都道府県・指定都市名（※指定都市教育委員会及び国立大学法人については、上記の「１　管理機関」と同じ内容を記載。）</t>
    <rPh sb="14" eb="18">
      <t>シテイトシ</t>
    </rPh>
    <rPh sb="18" eb="23">
      <t>キョウイクイインカイ</t>
    </rPh>
    <rPh sb="23" eb="24">
      <t>オヨ</t>
    </rPh>
    <rPh sb="25" eb="29">
      <t>コクリツダイガク</t>
    </rPh>
    <rPh sb="29" eb="31">
      <t>ホウジン</t>
    </rPh>
    <rPh sb="37" eb="39">
      <t>ジョウキ</t>
    </rPh>
    <rPh sb="43" eb="47">
      <t>カンリキカン</t>
    </rPh>
    <rPh sb="49" eb="50">
      <t>オナ</t>
    </rPh>
    <rPh sb="51" eb="53">
      <t>ナイヨウ</t>
    </rPh>
    <rPh sb="54" eb="56">
      <t>キサイ</t>
    </rPh>
    <phoneticPr fontId="1"/>
  </si>
  <si>
    <t>・特別の教育課程を編成する学校名の一覧を記載してください。</t>
    <rPh sb="9" eb="11">
      <t>ヘンセイ</t>
    </rPh>
    <rPh sb="15" eb="16">
      <t>メイ</t>
    </rPh>
    <phoneticPr fontId="1"/>
  </si>
  <si>
    <t>(ふりがな)</t>
  </si>
  <si>
    <t xml:space="preserve">
学校名
</t>
    <rPh sb="1" eb="4">
      <t>ガッコウメイ</t>
    </rPh>
    <phoneticPr fontId="1"/>
  </si>
  <si>
    <t>７　特別の教育課程の編成・実施計画を変更する学校名を入力してください。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</si>
</sst>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quot;+&quot;0;&quot;-&quot;0;0"/>
    <numFmt numFmtId="177" formatCode="\(0\)"/>
    <numFmt numFmtId="178" formatCode="0_);[Red]\(0\)"/>
    <numFmt numFmtId="179" formatCode="[DBNum3]\ ggge&quot;年&quot;m&quot;月&quot;d&quot;日&quot;"/>
    <numFmt numFmtId="180" formatCode="&quot;〒&quot;000\-0000"/>
    <numFmt numFmtId="181" formatCode="00"/>
  </numFmts>
  <fonts count="32">
    <font>
      <sz val="11"/>
      <color theme="1"/>
      <name val="游ゴシック"/>
      <family val="2"/>
      <charset val="128"/>
      <scheme val="minor"/>
    </font>
    <font>
      <sz val="6"/>
      <name val="游ゴシック"/>
      <family val="2"/>
      <charset val="128"/>
      <scheme val="minor"/>
    </font>
    <font>
      <sz val="6"/>
      <name val="游ゴシック"/>
      <family val="3"/>
      <charset val="128"/>
      <scheme val="minor"/>
    </font>
    <font>
      <sz val="11"/>
      <color theme="1"/>
      <name val="ＭＳ ゴシック"/>
      <family val="3"/>
      <charset val="128"/>
    </font>
    <font>
      <sz val="11"/>
      <name val="ＭＳ ゴシック"/>
      <family val="3"/>
      <charset val="128"/>
    </font>
    <font>
      <sz val="11"/>
      <color rgb="FFFF0000"/>
      <name val="ＭＳ ゴシック"/>
      <family val="3"/>
      <charset val="128"/>
    </font>
    <font>
      <b/>
      <sz val="16"/>
      <color theme="1"/>
      <name val="ＭＳ ゴシック"/>
      <family val="3"/>
      <charset val="128"/>
    </font>
    <font>
      <sz val="11"/>
      <color theme="0"/>
      <name val="游ゴシック"/>
      <family val="2"/>
      <charset val="128"/>
      <scheme val="minor"/>
    </font>
    <font>
      <sz val="11"/>
      <color theme="0"/>
      <name val="ＭＳ ゴシック"/>
      <family val="3"/>
      <charset val="128"/>
    </font>
    <font>
      <b/>
      <sz val="11"/>
      <color theme="1"/>
      <name val="游ゴシック"/>
      <family val="3"/>
      <charset val="128"/>
      <scheme val="minor"/>
    </font>
    <font>
      <sz val="9"/>
      <color indexed="81"/>
      <name val="MS P ゴシック"/>
      <family val="3"/>
      <charset val="128"/>
    </font>
    <font>
      <sz val="11"/>
      <color theme="1"/>
      <name val="UD デジタル 教科書体 N-R"/>
      <family val="1"/>
      <charset val="128"/>
    </font>
    <font>
      <b/>
      <sz val="11"/>
      <name val="UD デジタル 教科書体 N-R"/>
      <family val="1"/>
      <charset val="128"/>
    </font>
    <font>
      <b/>
      <sz val="18"/>
      <color theme="1"/>
      <name val="UD デジタル 教科書体 N-R"/>
      <family val="1"/>
      <charset val="128"/>
    </font>
    <font>
      <b/>
      <sz val="11"/>
      <color theme="1"/>
      <name val="UD デジタル 教科書体 N-R"/>
      <family val="1"/>
      <charset val="128"/>
    </font>
    <font>
      <sz val="14"/>
      <color theme="1"/>
      <name val="UD デジタル 教科書体 N-R"/>
      <family val="1"/>
      <charset val="128"/>
    </font>
    <font>
      <sz val="9"/>
      <color theme="1"/>
      <name val="UD デジタル 教科書体 N-R"/>
      <family val="1"/>
      <charset val="128"/>
    </font>
    <font>
      <sz val="11"/>
      <name val="UD デジタル 教科書体 N-R"/>
      <family val="1"/>
      <charset val="128"/>
    </font>
    <font>
      <b/>
      <u/>
      <sz val="11"/>
      <color theme="1"/>
      <name val="UD デジタル 教科書体 N-R"/>
      <family val="1"/>
      <charset val="128"/>
    </font>
    <font>
      <b/>
      <sz val="16"/>
      <color theme="1"/>
      <name val="UD デジタル 教科書体 N-R"/>
      <family val="1"/>
      <charset val="128"/>
    </font>
    <font>
      <sz val="11"/>
      <color theme="0"/>
      <name val="UD デジタル 教科書体 N-R"/>
      <family val="1"/>
      <charset val="128"/>
    </font>
    <font>
      <sz val="9"/>
      <color indexed="81"/>
      <name val="Meiryo UI"/>
      <family val="3"/>
      <charset val="128"/>
    </font>
    <font>
      <sz val="10"/>
      <color theme="1"/>
      <name val="UD デジタル 教科書体 N-R"/>
      <family val="1"/>
      <charset val="128"/>
    </font>
    <font>
      <b/>
      <sz val="10"/>
      <color rgb="FFFF0000"/>
      <name val="UD デジタル 教科書体 N-R"/>
      <family val="1"/>
      <charset val="128"/>
    </font>
    <font>
      <b/>
      <sz val="11"/>
      <color rgb="FFFF0000"/>
      <name val="UD デジタル 教科書体 N-R"/>
      <family val="1"/>
      <charset val="128"/>
    </font>
    <font>
      <b/>
      <sz val="10"/>
      <name val="UD デジタル 教科書体 N-R"/>
      <family val="1"/>
      <charset val="128"/>
    </font>
    <font>
      <b/>
      <sz val="11"/>
      <name val="ＭＳ Ｐゴシック"/>
      <family val="3"/>
      <charset val="128"/>
    </font>
    <font>
      <sz val="12"/>
      <color theme="1"/>
      <name val="UD デジタル 教科書体 N-R"/>
      <family val="1"/>
      <charset val="128"/>
    </font>
    <font>
      <sz val="11"/>
      <name val="ＭＳ Ｐゴシック"/>
      <family val="3"/>
      <charset val="128"/>
    </font>
    <font>
      <sz val="10"/>
      <name val="UD デジタル 教科書体 N-R"/>
      <family val="1"/>
      <charset val="128"/>
    </font>
    <font>
      <b/>
      <sz val="11"/>
      <color rgb="FFC00000"/>
      <name val="UD デジタル 教科書体 N-R"/>
      <family val="1"/>
      <charset val="128"/>
    </font>
    <font>
      <sz val="9"/>
      <color indexed="10"/>
      <name val="Meiryo UI"/>
      <family val="3"/>
      <charset val="128"/>
    </font>
  </fonts>
  <fills count="8">
    <fill>
      <patternFill patternType="none"/>
    </fill>
    <fill>
      <patternFill patternType="gray125"/>
    </fill>
    <fill>
      <patternFill patternType="solid">
        <fgColor theme="7" tint="0.79998168889431442"/>
        <bgColor indexed="64"/>
      </patternFill>
    </fill>
    <fill>
      <patternFill patternType="solid">
        <fgColor rgb="FFE5F5FF"/>
        <bgColor indexed="64"/>
      </patternFill>
    </fill>
    <fill>
      <patternFill patternType="solid">
        <fgColor theme="2" tint="-9.9978637043366805E-2"/>
        <bgColor indexed="64"/>
      </patternFill>
    </fill>
    <fill>
      <patternFill patternType="solid">
        <fgColor theme="4" tint="0.79998168889431442"/>
        <bgColor indexed="64"/>
      </patternFill>
    </fill>
    <fill>
      <patternFill patternType="solid">
        <fgColor rgb="FFFFCCFF"/>
        <bgColor indexed="64"/>
      </patternFill>
    </fill>
    <fill>
      <patternFill patternType="solid">
        <fgColor theme="0"/>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theme="0"/>
      </bottom>
      <diagonal/>
    </border>
    <border>
      <left style="thin">
        <color indexed="64"/>
      </left>
      <right/>
      <top style="thin">
        <color indexed="64"/>
      </top>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ck">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top/>
      <bottom/>
      <diagonal/>
    </border>
    <border>
      <left style="thick">
        <color indexed="64"/>
      </left>
      <right/>
      <top/>
      <bottom style="thick">
        <color indexed="64"/>
      </bottom>
      <diagonal/>
    </border>
    <border>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style="thick">
        <color indexed="64"/>
      </right>
      <top/>
      <bottom style="thick">
        <color indexed="64"/>
      </bottom>
      <diagonal/>
    </border>
    <border>
      <left style="thin">
        <color indexed="64"/>
      </left>
      <right style="thick">
        <color indexed="64"/>
      </right>
      <top/>
      <bottom/>
      <diagonal/>
    </border>
  </borders>
  <cellStyleXfs count="1">
    <xf numFmtId="0" fontId="0" fillId="0" borderId="0">
      <alignment vertical="center"/>
    </xf>
  </cellStyleXfs>
  <cellXfs count="183">
    <xf numFmtId="0" fontId="0" fillId="0" borderId="0" xfId="0">
      <alignment vertical="center"/>
    </xf>
    <xf numFmtId="0" fontId="3" fillId="0" borderId="0" xfId="0" applyFont="1" applyAlignment="1"/>
    <xf numFmtId="0" fontId="3" fillId="0" borderId="0" xfId="0" applyFont="1">
      <alignment vertical="center"/>
    </xf>
    <xf numFmtId="0" fontId="4" fillId="0" borderId="0" xfId="0" applyFont="1">
      <alignment vertical="center"/>
    </xf>
    <xf numFmtId="0" fontId="3" fillId="0" borderId="0" xfId="0" applyFont="1" applyAlignment="1">
      <alignment vertical="center" wrapText="1"/>
    </xf>
    <xf numFmtId="0" fontId="3" fillId="0" borderId="0" xfId="0" applyFont="1" applyAlignment="1">
      <alignment horizontal="left" vertical="center"/>
    </xf>
    <xf numFmtId="0" fontId="5" fillId="0" borderId="0" xfId="0" applyFont="1">
      <alignment vertical="center"/>
    </xf>
    <xf numFmtId="0" fontId="5" fillId="0" borderId="0" xfId="0" applyFont="1" applyAlignment="1">
      <alignment horizontal="center" vertical="center"/>
    </xf>
    <xf numFmtId="0" fontId="7" fillId="0" borderId="0" xfId="0" applyFont="1">
      <alignment vertical="center"/>
    </xf>
    <xf numFmtId="0" fontId="8" fillId="0" borderId="0" xfId="0" applyFont="1">
      <alignment vertical="center"/>
    </xf>
    <xf numFmtId="176" fontId="8" fillId="0" borderId="0" xfId="0" applyNumberFormat="1" applyFont="1">
      <alignment vertical="center"/>
    </xf>
    <xf numFmtId="0" fontId="8" fillId="0" borderId="0" xfId="0" applyFont="1" applyAlignment="1">
      <alignment horizontal="center" vertical="center"/>
    </xf>
    <xf numFmtId="0" fontId="9" fillId="0" borderId="0" xfId="0" applyFont="1">
      <alignment vertical="center"/>
    </xf>
    <xf numFmtId="0" fontId="3" fillId="0" borderId="0" xfId="0" applyFont="1" applyAlignment="1">
      <alignment horizontal="center" vertical="center"/>
    </xf>
    <xf numFmtId="0" fontId="6" fillId="0" borderId="0" xfId="0" applyFont="1" applyAlignment="1">
      <alignment horizontal="center" vertical="center"/>
    </xf>
    <xf numFmtId="0" fontId="11" fillId="0" borderId="0" xfId="0" applyFont="1" applyAlignment="1"/>
    <xf numFmtId="0" fontId="12" fillId="0" borderId="0" xfId="0" applyFont="1" applyAlignment="1">
      <alignment horizontal="right" vertical="center"/>
    </xf>
    <xf numFmtId="0" fontId="14" fillId="0" borderId="0" xfId="0" applyFont="1" applyAlignment="1">
      <alignment horizontal="center"/>
    </xf>
    <xf numFmtId="0" fontId="11" fillId="0" borderId="0" xfId="0" applyFont="1" applyAlignment="1">
      <alignment horizontal="right" vertical="center"/>
    </xf>
    <xf numFmtId="179" fontId="15" fillId="2" borderId="1" xfId="0" applyNumberFormat="1" applyFont="1" applyFill="1" applyBorder="1" applyAlignment="1">
      <alignment horizontal="right" vertical="center"/>
    </xf>
    <xf numFmtId="0" fontId="15" fillId="2" borderId="1" xfId="0" applyFont="1" applyFill="1" applyBorder="1" applyAlignment="1">
      <alignment horizontal="left" vertical="center"/>
    </xf>
    <xf numFmtId="0" fontId="15" fillId="2" borderId="1" xfId="0" applyFont="1" applyFill="1" applyBorder="1" applyAlignment="1">
      <alignment horizontal="right" vertical="center"/>
    </xf>
    <xf numFmtId="0" fontId="11" fillId="0" borderId="0" xfId="0" applyFont="1" applyAlignment="1">
      <alignment horizontal="left" vertical="center"/>
    </xf>
    <xf numFmtId="0" fontId="11" fillId="0" borderId="0" xfId="0" applyFont="1" applyAlignment="1">
      <alignment horizontal="left" vertical="center" wrapText="1"/>
    </xf>
    <xf numFmtId="0" fontId="11" fillId="0" borderId="0" xfId="0" applyFont="1" applyAlignment="1">
      <alignment horizontal="center"/>
    </xf>
    <xf numFmtId="0" fontId="11" fillId="0" borderId="0" xfId="0" applyFont="1">
      <alignment vertical="center"/>
    </xf>
    <xf numFmtId="0" fontId="11" fillId="2" borderId="1" xfId="0" applyFont="1" applyFill="1" applyBorder="1">
      <alignment vertical="center"/>
    </xf>
    <xf numFmtId="0" fontId="11" fillId="0" borderId="0" xfId="0" applyFont="1" applyAlignment="1">
      <alignment horizontal="center" vertical="center"/>
    </xf>
    <xf numFmtId="0" fontId="17" fillId="0" borderId="0" xfId="0" applyFont="1">
      <alignment vertical="center"/>
    </xf>
    <xf numFmtId="0" fontId="14" fillId="0" borderId="0" xfId="0" applyFont="1">
      <alignment vertical="center"/>
    </xf>
    <xf numFmtId="0" fontId="11" fillId="0" borderId="0" xfId="0" applyFont="1" applyAlignment="1">
      <alignment horizontal="left"/>
    </xf>
    <xf numFmtId="181" fontId="0" fillId="0" borderId="0" xfId="0" applyNumberFormat="1">
      <alignment vertical="center"/>
    </xf>
    <xf numFmtId="0" fontId="15" fillId="0" borderId="0" xfId="0" applyFont="1">
      <alignment vertical="center"/>
    </xf>
    <xf numFmtId="0" fontId="11" fillId="0" borderId="7" xfId="0" applyFont="1" applyBorder="1">
      <alignment vertical="center"/>
    </xf>
    <xf numFmtId="0" fontId="11" fillId="3" borderId="25" xfId="0" applyFont="1" applyFill="1" applyBorder="1" applyAlignment="1">
      <alignment horizontal="center" vertical="center"/>
    </xf>
    <xf numFmtId="0" fontId="11" fillId="3" borderId="26" xfId="0" applyFont="1" applyFill="1" applyBorder="1" applyAlignment="1">
      <alignment horizontal="center" vertical="center"/>
    </xf>
    <xf numFmtId="177" fontId="11" fillId="3" borderId="8" xfId="0" applyNumberFormat="1" applyFont="1" applyFill="1" applyBorder="1" applyAlignment="1">
      <alignment horizontal="center" vertical="center"/>
    </xf>
    <xf numFmtId="177" fontId="11" fillId="3" borderId="32" xfId="0" applyNumberFormat="1" applyFont="1" applyFill="1" applyBorder="1" applyAlignment="1">
      <alignment horizontal="center" vertical="center"/>
    </xf>
    <xf numFmtId="176" fontId="11" fillId="3" borderId="30" xfId="0" applyNumberFormat="1" applyFont="1" applyFill="1" applyBorder="1" applyAlignment="1">
      <alignment horizontal="center" vertical="center"/>
    </xf>
    <xf numFmtId="176" fontId="11" fillId="3" borderId="31" xfId="0" applyNumberFormat="1" applyFont="1" applyFill="1" applyBorder="1" applyAlignment="1">
      <alignment horizontal="center" vertical="center"/>
    </xf>
    <xf numFmtId="0" fontId="11" fillId="2" borderId="8" xfId="0" applyFont="1" applyFill="1" applyBorder="1" applyAlignment="1">
      <alignment horizontal="center" vertical="center"/>
    </xf>
    <xf numFmtId="177" fontId="11" fillId="0" borderId="12" xfId="0" applyNumberFormat="1" applyFont="1" applyBorder="1" applyAlignment="1">
      <alignment horizontal="center" vertical="center"/>
    </xf>
    <xf numFmtId="176" fontId="11" fillId="0" borderId="8" xfId="0" applyNumberFormat="1" applyFont="1" applyBorder="1" applyAlignment="1">
      <alignment horizontal="center" vertical="center"/>
    </xf>
    <xf numFmtId="0" fontId="11" fillId="2" borderId="7" xfId="0" applyFont="1" applyFill="1" applyBorder="1" applyAlignment="1">
      <alignment horizontal="center" vertical="center"/>
    </xf>
    <xf numFmtId="176" fontId="11" fillId="0" borderId="6" xfId="0" applyNumberFormat="1" applyFont="1" applyBorder="1" applyAlignment="1">
      <alignment horizontal="center" vertical="center"/>
    </xf>
    <xf numFmtId="0" fontId="17" fillId="0" borderId="0" xfId="0" applyFont="1" applyAlignment="1">
      <alignment horizontal="center" vertical="center"/>
    </xf>
    <xf numFmtId="0" fontId="11" fillId="0" borderId="1" xfId="0" applyFont="1" applyBorder="1">
      <alignment vertical="center"/>
    </xf>
    <xf numFmtId="0" fontId="11" fillId="0" borderId="20" xfId="0" applyFont="1" applyBorder="1" applyAlignment="1">
      <alignment vertical="center" wrapText="1"/>
    </xf>
    <xf numFmtId="0" fontId="20" fillId="0" borderId="0" xfId="0" applyFont="1">
      <alignment vertical="center"/>
    </xf>
    <xf numFmtId="0" fontId="6" fillId="0" borderId="0" xfId="0" applyFont="1">
      <alignment vertical="center"/>
    </xf>
    <xf numFmtId="0" fontId="22" fillId="0" borderId="0" xfId="0" applyFont="1">
      <alignment vertical="center"/>
    </xf>
    <xf numFmtId="0" fontId="23" fillId="0" borderId="0" xfId="0" applyFont="1">
      <alignment vertical="center"/>
    </xf>
    <xf numFmtId="0" fontId="24" fillId="0" borderId="0" xfId="0" applyFont="1">
      <alignment vertical="center"/>
    </xf>
    <xf numFmtId="0" fontId="26" fillId="0" borderId="1" xfId="0" applyFont="1" applyBorder="1" applyAlignment="1">
      <alignment horizontal="center" vertical="center" shrinkToFit="1"/>
    </xf>
    <xf numFmtId="0" fontId="17" fillId="0" borderId="1" xfId="0" applyFont="1" applyBorder="1" applyAlignment="1">
      <alignment horizontal="center" vertical="top" shrinkToFit="1"/>
    </xf>
    <xf numFmtId="0" fontId="17" fillId="0" borderId="1" xfId="0" applyFont="1" applyBorder="1" applyAlignment="1">
      <alignment horizontal="left" vertical="center" shrinkToFit="1"/>
    </xf>
    <xf numFmtId="0" fontId="17" fillId="0" borderId="1" xfId="0" applyFont="1" applyBorder="1" applyAlignment="1">
      <alignment horizontal="center" vertical="center" shrinkToFit="1"/>
    </xf>
    <xf numFmtId="0" fontId="17" fillId="2" borderId="1" xfId="0" applyFont="1" applyFill="1" applyBorder="1" applyAlignment="1">
      <alignment horizontal="left" vertical="center" shrinkToFit="1"/>
    </xf>
    <xf numFmtId="0" fontId="28" fillId="0" borderId="1" xfId="0" applyFont="1" applyBorder="1" applyAlignment="1">
      <alignment horizontal="left" vertical="center" shrinkToFit="1"/>
    </xf>
    <xf numFmtId="0" fontId="29" fillId="4" borderId="1" xfId="0" applyFont="1" applyFill="1" applyBorder="1" applyAlignment="1">
      <alignment horizontal="center" vertical="top" shrinkToFit="1"/>
    </xf>
    <xf numFmtId="0" fontId="17" fillId="4" borderId="1" xfId="0" applyFont="1" applyFill="1" applyBorder="1" applyAlignment="1">
      <alignment horizontal="center" vertical="top" shrinkToFit="1"/>
    </xf>
    <xf numFmtId="0" fontId="17" fillId="4" borderId="1" xfId="0" applyFont="1" applyFill="1" applyBorder="1" applyAlignment="1">
      <alignment horizontal="left" vertical="center" shrinkToFit="1"/>
    </xf>
    <xf numFmtId="0" fontId="17" fillId="4" borderId="1" xfId="0" applyFont="1" applyFill="1" applyBorder="1" applyAlignment="1">
      <alignment horizontal="center" vertical="center" shrinkToFit="1"/>
    </xf>
    <xf numFmtId="0" fontId="28" fillId="4" borderId="1" xfId="0" applyFont="1" applyFill="1" applyBorder="1" applyAlignment="1">
      <alignment horizontal="left" vertical="center" shrinkToFit="1"/>
    </xf>
    <xf numFmtId="179" fontId="27" fillId="0" borderId="1" xfId="0" applyNumberFormat="1" applyFont="1" applyBorder="1" applyAlignment="1">
      <alignment horizontal="right" vertical="center"/>
    </xf>
    <xf numFmtId="0" fontId="11" fillId="5" borderId="1" xfId="0" applyFont="1" applyFill="1" applyBorder="1">
      <alignment vertical="center"/>
    </xf>
    <xf numFmtId="178" fontId="11" fillId="0" borderId="0" xfId="0" applyNumberFormat="1" applyFont="1" applyAlignment="1">
      <alignment horizontal="center"/>
    </xf>
    <xf numFmtId="0" fontId="14" fillId="0" borderId="0" xfId="0" applyFont="1" applyAlignment="1">
      <alignment horizontal="left" vertical="center" wrapText="1"/>
    </xf>
    <xf numFmtId="0" fontId="11" fillId="0" borderId="1" xfId="0" applyFont="1" applyBorder="1" applyAlignment="1">
      <alignment horizontal="left" vertical="center"/>
    </xf>
    <xf numFmtId="0" fontId="14" fillId="0" borderId="0" xfId="0" applyFont="1" applyAlignment="1">
      <alignment horizontal="left"/>
    </xf>
    <xf numFmtId="0" fontId="14" fillId="0" borderId="0" xfId="0" applyFont="1" applyAlignment="1">
      <alignment horizontal="left" vertical="center"/>
    </xf>
    <xf numFmtId="0" fontId="11" fillId="2" borderId="17" xfId="0" applyFont="1" applyFill="1" applyBorder="1" applyAlignment="1" applyProtection="1">
      <alignment horizontal="left"/>
      <protection locked="0"/>
    </xf>
    <xf numFmtId="0" fontId="11" fillId="2" borderId="18" xfId="0" applyFont="1" applyFill="1" applyBorder="1" applyAlignment="1" applyProtection="1">
      <alignment horizontal="left"/>
      <protection locked="0"/>
    </xf>
    <xf numFmtId="0" fontId="11" fillId="2" borderId="19" xfId="0" applyFont="1" applyFill="1" applyBorder="1" applyAlignment="1" applyProtection="1">
      <alignment horizontal="left"/>
      <protection locked="0"/>
    </xf>
    <xf numFmtId="0" fontId="11" fillId="2" borderId="21" xfId="0" applyFont="1" applyFill="1" applyBorder="1" applyAlignment="1" applyProtection="1">
      <alignment horizontal="left" vertical="center" shrinkToFit="1"/>
      <protection locked="0"/>
    </xf>
    <xf numFmtId="0" fontId="11" fillId="2" borderId="22" xfId="0" applyFont="1" applyFill="1" applyBorder="1" applyAlignment="1" applyProtection="1">
      <alignment horizontal="left" vertical="center" shrinkToFit="1"/>
      <protection locked="0"/>
    </xf>
    <xf numFmtId="0" fontId="11" fillId="2" borderId="5" xfId="0" applyFont="1" applyFill="1" applyBorder="1" applyAlignment="1" applyProtection="1">
      <alignment horizontal="left" vertical="center" shrinkToFit="1"/>
      <protection locked="0"/>
    </xf>
    <xf numFmtId="0" fontId="11" fillId="2" borderId="2" xfId="0" applyFont="1" applyFill="1" applyBorder="1" applyAlignment="1" applyProtection="1">
      <alignment horizontal="left" vertical="center" shrinkToFit="1"/>
      <protection locked="0"/>
    </xf>
    <xf numFmtId="0" fontId="11" fillId="2" borderId="3" xfId="0" applyFont="1" applyFill="1" applyBorder="1" applyAlignment="1" applyProtection="1">
      <alignment horizontal="left" vertical="center" shrinkToFit="1"/>
      <protection locked="0"/>
    </xf>
    <xf numFmtId="0" fontId="11" fillId="2" borderId="4" xfId="0" applyFont="1" applyFill="1" applyBorder="1" applyAlignment="1" applyProtection="1">
      <alignment horizontal="left" vertical="center" shrinkToFit="1"/>
      <protection locked="0"/>
    </xf>
    <xf numFmtId="180" fontId="11" fillId="2" borderId="13" xfId="0" applyNumberFormat="1" applyFont="1" applyFill="1" applyBorder="1" applyAlignment="1" applyProtection="1">
      <alignment horizontal="left" vertical="center"/>
      <protection locked="0"/>
    </xf>
    <xf numFmtId="180" fontId="11" fillId="2" borderId="10" xfId="0" applyNumberFormat="1" applyFont="1" applyFill="1" applyBorder="1" applyAlignment="1" applyProtection="1">
      <alignment horizontal="left" vertical="center"/>
      <protection locked="0"/>
    </xf>
    <xf numFmtId="180" fontId="11" fillId="2" borderId="11" xfId="0" applyNumberFormat="1" applyFont="1" applyFill="1" applyBorder="1" applyAlignment="1" applyProtection="1">
      <alignment horizontal="left" vertical="center"/>
      <protection locked="0"/>
    </xf>
    <xf numFmtId="0" fontId="11" fillId="2" borderId="14" xfId="0" applyFont="1" applyFill="1" applyBorder="1" applyAlignment="1" applyProtection="1">
      <alignment horizontal="left" vertical="top" wrapText="1"/>
      <protection locked="0"/>
    </xf>
    <xf numFmtId="0" fontId="11" fillId="2" borderId="15" xfId="0" applyFont="1" applyFill="1" applyBorder="1" applyAlignment="1" applyProtection="1">
      <alignment horizontal="left" vertical="top" wrapText="1"/>
      <protection locked="0"/>
    </xf>
    <xf numFmtId="0" fontId="11" fillId="2" borderId="16" xfId="0" applyFont="1" applyFill="1" applyBorder="1" applyAlignment="1" applyProtection="1">
      <alignment horizontal="left" vertical="top" wrapText="1"/>
      <protection locked="0"/>
    </xf>
    <xf numFmtId="0" fontId="11" fillId="0" borderId="0" xfId="0" applyFont="1" applyAlignment="1">
      <alignment horizontal="center"/>
    </xf>
    <xf numFmtId="0" fontId="11" fillId="0" borderId="1" xfId="0" applyFont="1" applyBorder="1" applyAlignment="1">
      <alignment horizontal="left" vertical="center" wrapText="1"/>
    </xf>
    <xf numFmtId="0" fontId="11" fillId="0" borderId="0" xfId="0" applyFont="1" applyAlignment="1">
      <alignment horizontal="left" vertical="top" wrapText="1"/>
    </xf>
    <xf numFmtId="178" fontId="11" fillId="0" borderId="0" xfId="0" applyNumberFormat="1" applyFont="1" applyAlignment="1">
      <alignment horizontal="center"/>
    </xf>
    <xf numFmtId="0" fontId="14" fillId="0" borderId="0" xfId="0" applyFont="1" applyAlignment="1">
      <alignment horizontal="left" vertical="center" wrapText="1"/>
    </xf>
    <xf numFmtId="0" fontId="11" fillId="2" borderId="2" xfId="0" applyFont="1" applyFill="1" applyBorder="1" applyAlignment="1">
      <alignment horizontal="left" vertical="top"/>
    </xf>
    <xf numFmtId="0" fontId="11" fillId="2" borderId="3" xfId="0" applyFont="1" applyFill="1" applyBorder="1" applyAlignment="1">
      <alignment horizontal="left" vertical="top"/>
    </xf>
    <xf numFmtId="0" fontId="11" fillId="2" borderId="4" xfId="0" applyFont="1" applyFill="1" applyBorder="1" applyAlignment="1">
      <alignment horizontal="left" vertical="top"/>
    </xf>
    <xf numFmtId="0" fontId="11" fillId="2" borderId="17" xfId="0" applyFont="1" applyFill="1" applyBorder="1" applyAlignment="1" applyProtection="1">
      <alignment horizontal="center" vertical="center" wrapText="1" shrinkToFit="1"/>
      <protection locked="0"/>
    </xf>
    <xf numFmtId="0" fontId="11" fillId="2" borderId="18" xfId="0" applyFont="1" applyFill="1" applyBorder="1" applyAlignment="1" applyProtection="1">
      <alignment horizontal="center" vertical="center" wrapText="1" shrinkToFit="1"/>
      <protection locked="0"/>
    </xf>
    <xf numFmtId="0" fontId="11" fillId="2" borderId="19" xfId="0" applyFont="1" applyFill="1" applyBorder="1" applyAlignment="1" applyProtection="1">
      <alignment horizontal="center" vertical="center" wrapText="1" shrinkToFit="1"/>
      <protection locked="0"/>
    </xf>
    <xf numFmtId="0" fontId="11" fillId="0" borderId="0" xfId="0" applyFont="1" applyAlignment="1">
      <alignment horizontal="left" vertical="center" wrapText="1"/>
    </xf>
    <xf numFmtId="0" fontId="11" fillId="2" borderId="14" xfId="0" applyFont="1" applyFill="1" applyBorder="1" applyAlignment="1" applyProtection="1">
      <alignment horizontal="center" vertical="center" wrapText="1" shrinkToFit="1"/>
      <protection locked="0"/>
    </xf>
    <xf numFmtId="0" fontId="11" fillId="2" borderId="15" xfId="0" applyFont="1" applyFill="1" applyBorder="1" applyAlignment="1" applyProtection="1">
      <alignment horizontal="center" vertical="center" wrapText="1" shrinkToFit="1"/>
      <protection locked="0"/>
    </xf>
    <xf numFmtId="0" fontId="11" fillId="2" borderId="16" xfId="0" applyFont="1" applyFill="1" applyBorder="1" applyAlignment="1" applyProtection="1">
      <alignment horizontal="center" vertical="center" wrapText="1" shrinkToFit="1"/>
      <protection locked="0"/>
    </xf>
    <xf numFmtId="0" fontId="30" fillId="6" borderId="0" xfId="0" applyFont="1" applyFill="1" applyAlignment="1">
      <alignment horizontal="center"/>
    </xf>
    <xf numFmtId="0" fontId="11" fillId="2" borderId="3" xfId="0" applyFont="1" applyFill="1" applyBorder="1" applyAlignment="1" applyProtection="1">
      <alignment horizontal="left" vertical="center" wrapText="1" shrinkToFit="1"/>
      <protection locked="0"/>
    </xf>
    <xf numFmtId="0" fontId="11" fillId="2" borderId="4" xfId="0" applyFont="1" applyFill="1" applyBorder="1" applyAlignment="1" applyProtection="1">
      <alignment horizontal="left" vertical="center" wrapText="1" shrinkToFit="1"/>
      <protection locked="0"/>
    </xf>
    <xf numFmtId="180" fontId="11" fillId="2" borderId="10" xfId="0" applyNumberFormat="1" applyFont="1" applyFill="1" applyBorder="1" applyAlignment="1" applyProtection="1">
      <alignment horizontal="left" vertical="center" wrapText="1"/>
      <protection locked="0"/>
    </xf>
    <xf numFmtId="180" fontId="11" fillId="2" borderId="11" xfId="0" applyNumberFormat="1" applyFont="1" applyFill="1" applyBorder="1" applyAlignment="1" applyProtection="1">
      <alignment horizontal="left" vertical="center" wrapText="1"/>
      <protection locked="0"/>
    </xf>
    <xf numFmtId="0" fontId="11" fillId="0" borderId="6" xfId="0" applyFont="1" applyBorder="1" applyAlignment="1">
      <alignment horizontal="left" vertical="center" wrapText="1"/>
    </xf>
    <xf numFmtId="0" fontId="11" fillId="2" borderId="1" xfId="0" applyFont="1" applyFill="1" applyBorder="1" applyAlignment="1">
      <alignment horizontal="left" vertical="center"/>
    </xf>
    <xf numFmtId="0" fontId="14" fillId="0" borderId="0" xfId="0" applyFont="1">
      <alignment vertical="center"/>
    </xf>
    <xf numFmtId="0" fontId="11" fillId="0" borderId="9" xfId="0" applyFont="1" applyBorder="1" applyAlignment="1">
      <alignment horizontal="left" vertical="center" wrapText="1"/>
    </xf>
    <xf numFmtId="0" fontId="15" fillId="0" borderId="0" xfId="0" applyFont="1" applyAlignment="1">
      <alignment horizontal="center"/>
    </xf>
    <xf numFmtId="0" fontId="11" fillId="0" borderId="0" xfId="0" applyFont="1" applyAlignment="1">
      <alignment horizontal="right" vertical="center" wrapText="1"/>
    </xf>
    <xf numFmtId="0" fontId="11" fillId="0" borderId="0" xfId="0" applyFont="1" applyAlignment="1">
      <alignment horizontal="right" vertical="center"/>
    </xf>
    <xf numFmtId="0" fontId="11" fillId="0" borderId="9" xfId="0" applyFont="1" applyBorder="1" applyAlignment="1">
      <alignment horizontal="right" vertical="center"/>
    </xf>
    <xf numFmtId="0" fontId="15" fillId="0" borderId="0" xfId="0" applyFont="1" applyAlignment="1">
      <alignment horizontal="left" vertical="center" wrapText="1"/>
    </xf>
    <xf numFmtId="0" fontId="11" fillId="2" borderId="17" xfId="0" applyFont="1" applyFill="1" applyBorder="1" applyAlignment="1" applyProtection="1">
      <alignment horizontal="center" vertical="center" shrinkToFit="1"/>
      <protection locked="0"/>
    </xf>
    <xf numFmtId="0" fontId="11" fillId="2" borderId="18" xfId="0" applyFont="1" applyFill="1" applyBorder="1" applyAlignment="1" applyProtection="1">
      <alignment horizontal="center" vertical="center" shrinkToFit="1"/>
      <protection locked="0"/>
    </xf>
    <xf numFmtId="0" fontId="11" fillId="2" borderId="19" xfId="0" applyFont="1" applyFill="1" applyBorder="1" applyAlignment="1" applyProtection="1">
      <alignment horizontal="center" vertical="center" shrinkToFit="1"/>
      <protection locked="0"/>
    </xf>
    <xf numFmtId="0" fontId="16" fillId="0" borderId="0" xfId="0" applyFont="1" applyAlignment="1">
      <alignment horizontal="left" vertical="center" wrapText="1"/>
    </xf>
    <xf numFmtId="0" fontId="11" fillId="0" borderId="7" xfId="0" applyFont="1" applyBorder="1" applyAlignment="1">
      <alignment horizontal="left" vertical="center" wrapText="1"/>
    </xf>
    <xf numFmtId="0" fontId="11" fillId="0" borderId="0" xfId="0" applyFont="1" applyAlignment="1">
      <alignment horizontal="left" vertical="center"/>
    </xf>
    <xf numFmtId="0" fontId="11" fillId="0" borderId="2" xfId="0" applyFont="1" applyBorder="1" applyAlignment="1">
      <alignment horizontal="left" vertical="center" wrapText="1"/>
    </xf>
    <xf numFmtId="0" fontId="11" fillId="0" borderId="3" xfId="0" applyFont="1" applyBorder="1" applyAlignment="1">
      <alignment horizontal="left" vertical="center" wrapText="1"/>
    </xf>
    <xf numFmtId="0" fontId="11" fillId="0" borderId="4" xfId="0" applyFont="1" applyBorder="1" applyAlignment="1">
      <alignment horizontal="left" vertical="center" wrapText="1"/>
    </xf>
    <xf numFmtId="0" fontId="14" fillId="0" borderId="0" xfId="0" applyFont="1" applyAlignment="1"/>
    <xf numFmtId="0" fontId="11" fillId="0" borderId="2" xfId="0" applyFont="1" applyBorder="1" applyAlignment="1">
      <alignment horizontal="left" vertical="center"/>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13" fillId="0" borderId="0" xfId="0" applyFont="1" applyAlignment="1">
      <alignment horizontal="center" vertical="center"/>
    </xf>
    <xf numFmtId="0" fontId="11" fillId="2" borderId="2" xfId="0" applyFont="1" applyFill="1" applyBorder="1" applyAlignment="1">
      <alignment horizontal="center" vertical="center"/>
    </xf>
    <xf numFmtId="0" fontId="11" fillId="2" borderId="3" xfId="0" applyFont="1" applyFill="1" applyBorder="1" applyAlignment="1">
      <alignment horizontal="center" vertical="center"/>
    </xf>
    <xf numFmtId="0" fontId="11" fillId="2" borderId="4" xfId="0" applyFont="1" applyFill="1" applyBorder="1" applyAlignment="1">
      <alignment horizontal="center" vertical="center"/>
    </xf>
    <xf numFmtId="0" fontId="11" fillId="0" borderId="0" xfId="0" applyFont="1" applyAlignment="1">
      <alignment horizontal="center" vertical="center"/>
    </xf>
    <xf numFmtId="0" fontId="15" fillId="0" borderId="0" xfId="0" applyFont="1" applyAlignment="1">
      <alignment horizontal="left"/>
    </xf>
    <xf numFmtId="0" fontId="11" fillId="0" borderId="0" xfId="0" applyFont="1" applyAlignment="1" applyProtection="1">
      <alignment horizontal="center" vertical="center" wrapText="1"/>
      <protection locked="0"/>
    </xf>
    <xf numFmtId="0" fontId="11" fillId="2" borderId="14" xfId="0" applyFont="1" applyFill="1" applyBorder="1" applyAlignment="1" applyProtection="1">
      <alignment horizontal="center" vertical="center" shrinkToFit="1"/>
      <protection locked="0"/>
    </xf>
    <xf numFmtId="0" fontId="11" fillId="2" borderId="15" xfId="0" applyFont="1" applyFill="1" applyBorder="1" applyAlignment="1" applyProtection="1">
      <alignment horizontal="center" vertical="center" shrinkToFit="1"/>
      <protection locked="0"/>
    </xf>
    <xf numFmtId="0" fontId="11" fillId="2" borderId="16" xfId="0" applyFont="1" applyFill="1" applyBorder="1" applyAlignment="1" applyProtection="1">
      <alignment horizontal="center" vertical="center" shrinkToFit="1"/>
      <protection locked="0"/>
    </xf>
    <xf numFmtId="0" fontId="11" fillId="2" borderId="2" xfId="0" applyFont="1" applyFill="1" applyBorder="1" applyAlignment="1" applyProtection="1">
      <alignment horizontal="center" vertical="center"/>
      <protection locked="0"/>
    </xf>
    <xf numFmtId="0" fontId="11" fillId="2" borderId="3" xfId="0" applyFont="1" applyFill="1" applyBorder="1" applyAlignment="1" applyProtection="1">
      <alignment horizontal="center" vertical="center"/>
      <protection locked="0"/>
    </xf>
    <xf numFmtId="0" fontId="11" fillId="2" borderId="4" xfId="0" applyFont="1" applyFill="1" applyBorder="1" applyAlignment="1" applyProtection="1">
      <alignment horizontal="center" vertical="center"/>
      <protection locked="0"/>
    </xf>
    <xf numFmtId="0" fontId="17" fillId="0" borderId="0" xfId="0" applyFont="1" applyAlignment="1" applyProtection="1">
      <alignment horizontal="center" vertical="center"/>
      <protection locked="0"/>
    </xf>
    <xf numFmtId="0" fontId="14" fillId="0" borderId="20" xfId="0" applyFont="1" applyBorder="1" applyAlignment="1">
      <alignment horizontal="center" vertical="center" wrapText="1"/>
    </xf>
    <xf numFmtId="0" fontId="19" fillId="0" borderId="0" xfId="0" applyFont="1" applyAlignment="1">
      <alignment horizontal="center" vertical="center"/>
    </xf>
    <xf numFmtId="0" fontId="11" fillId="0" borderId="13" xfId="0" applyFont="1" applyBorder="1" applyAlignment="1">
      <alignment horizontal="center" vertical="center"/>
    </xf>
    <xf numFmtId="0" fontId="11" fillId="0" borderId="11" xfId="0" applyFont="1" applyBorder="1" applyAlignment="1">
      <alignment horizontal="center" vertical="center"/>
    </xf>
    <xf numFmtId="0" fontId="11" fillId="3" borderId="23" xfId="0" applyFont="1" applyFill="1" applyBorder="1" applyAlignment="1">
      <alignment horizontal="center" vertical="center" wrapText="1"/>
    </xf>
    <xf numFmtId="0" fontId="11" fillId="3" borderId="24" xfId="0" applyFont="1" applyFill="1" applyBorder="1" applyAlignment="1">
      <alignment horizontal="center" vertical="center" wrapText="1"/>
    </xf>
    <xf numFmtId="0" fontId="11" fillId="3" borderId="27" xfId="0" applyFont="1" applyFill="1" applyBorder="1" applyAlignment="1">
      <alignment horizontal="center" vertical="center" wrapText="1"/>
    </xf>
    <xf numFmtId="0" fontId="11" fillId="3" borderId="9" xfId="0" applyFont="1" applyFill="1" applyBorder="1" applyAlignment="1">
      <alignment horizontal="center" vertical="center" wrapText="1"/>
    </xf>
    <xf numFmtId="0" fontId="11" fillId="3" borderId="28" xfId="0" applyFont="1" applyFill="1" applyBorder="1" applyAlignment="1">
      <alignment horizontal="center" vertical="center" wrapText="1"/>
    </xf>
    <xf numFmtId="0" fontId="11" fillId="3" borderId="29" xfId="0" applyFont="1" applyFill="1" applyBorder="1" applyAlignment="1">
      <alignment horizontal="center" vertical="center" wrapText="1"/>
    </xf>
    <xf numFmtId="0" fontId="11" fillId="0" borderId="8"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8" xfId="0" applyFont="1" applyBorder="1" applyAlignment="1">
      <alignment horizontal="left" vertical="center"/>
    </xf>
    <xf numFmtId="0" fontId="11" fillId="0" borderId="6" xfId="0" applyFont="1" applyBorder="1" applyAlignment="1">
      <alignment horizontal="left" vertical="center"/>
    </xf>
    <xf numFmtId="0" fontId="11" fillId="0" borderId="7" xfId="0" applyFont="1" applyBorder="1" applyAlignment="1">
      <alignment horizontal="left" vertical="center"/>
    </xf>
    <xf numFmtId="0" fontId="11" fillId="0" borderId="7" xfId="0" applyFont="1" applyBorder="1" applyAlignment="1">
      <alignment horizontal="center" vertical="center"/>
    </xf>
    <xf numFmtId="0" fontId="11" fillId="0" borderId="8" xfId="0" applyFont="1" applyBorder="1" applyAlignment="1">
      <alignment horizontal="center" vertical="center"/>
    </xf>
    <xf numFmtId="0" fontId="11" fillId="0" borderId="6" xfId="0" applyFont="1" applyBorder="1" applyAlignment="1">
      <alignment horizontal="center" vertical="center"/>
    </xf>
    <xf numFmtId="0" fontId="11" fillId="0" borderId="13"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20"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21" xfId="0" applyFont="1" applyBorder="1" applyAlignment="1">
      <alignment horizontal="center" vertical="center" wrapText="1"/>
    </xf>
    <xf numFmtId="0" fontId="11" fillId="0" borderId="5" xfId="0" applyFont="1" applyBorder="1" applyAlignment="1">
      <alignment horizontal="center" vertical="center" wrapText="1"/>
    </xf>
    <xf numFmtId="0" fontId="11" fillId="0" borderId="10" xfId="0" applyFont="1" applyBorder="1" applyAlignment="1">
      <alignment horizontal="center" vertical="center"/>
    </xf>
    <xf numFmtId="0" fontId="11" fillId="0" borderId="2" xfId="0" applyFont="1" applyBorder="1" applyAlignment="1">
      <alignment horizontal="right" vertical="center" wrapText="1"/>
    </xf>
    <xf numFmtId="0" fontId="11" fillId="0" borderId="4" xfId="0" applyFont="1" applyBorder="1" applyAlignment="1">
      <alignment horizontal="right" vertical="center" wrapText="1"/>
    </xf>
    <xf numFmtId="0" fontId="11" fillId="0" borderId="13" xfId="0" applyFont="1" applyBorder="1" applyAlignment="1">
      <alignment horizontal="right" vertical="center"/>
    </xf>
    <xf numFmtId="0" fontId="11" fillId="0" borderId="11" xfId="0" applyFont="1" applyBorder="1" applyAlignment="1">
      <alignment horizontal="right" vertical="center"/>
    </xf>
    <xf numFmtId="0" fontId="26" fillId="0" borderId="1" xfId="0" applyFont="1" applyBorder="1" applyAlignment="1">
      <alignment horizontal="center" vertical="center" shrinkToFit="1"/>
    </xf>
    <xf numFmtId="0" fontId="24" fillId="0" borderId="0" xfId="0" applyFont="1" applyAlignment="1">
      <alignment horizontal="left" vertical="center"/>
    </xf>
    <xf numFmtId="0" fontId="24" fillId="0" borderId="0" xfId="0" applyFont="1" applyAlignment="1">
      <alignment horizontal="center" vertical="center"/>
    </xf>
    <xf numFmtId="0" fontId="25" fillId="0" borderId="1" xfId="0" applyFont="1" applyBorder="1" applyAlignment="1">
      <alignment horizontal="center" vertical="center" shrinkToFit="1"/>
    </xf>
    <xf numFmtId="0" fontId="12" fillId="0" borderId="1" xfId="0" applyFont="1" applyBorder="1" applyAlignment="1">
      <alignment horizontal="center" vertical="center" shrinkToFit="1"/>
    </xf>
    <xf numFmtId="0" fontId="12" fillId="0" borderId="11" xfId="0" applyFont="1" applyBorder="1" applyAlignment="1">
      <alignment horizontal="center" vertical="center" shrinkToFit="1"/>
    </xf>
    <xf numFmtId="0" fontId="12" fillId="0" borderId="9" xfId="0" applyFont="1" applyBorder="1" applyAlignment="1">
      <alignment horizontal="center" vertical="center" shrinkToFit="1"/>
    </xf>
    <xf numFmtId="0" fontId="12" fillId="0" borderId="5" xfId="0" applyFont="1" applyBorder="1" applyAlignment="1">
      <alignment horizontal="center" vertical="center" shrinkToFit="1"/>
    </xf>
    <xf numFmtId="0" fontId="12" fillId="0" borderId="7" xfId="0" applyFont="1" applyBorder="1" applyAlignment="1">
      <alignment horizontal="center" vertical="center" shrinkToFit="1"/>
    </xf>
    <xf numFmtId="0" fontId="12" fillId="0" borderId="8" xfId="0" applyFont="1" applyBorder="1" applyAlignment="1">
      <alignment horizontal="center" vertical="center" shrinkToFit="1"/>
    </xf>
    <xf numFmtId="0" fontId="12" fillId="0" borderId="6" xfId="0" applyFont="1" applyBorder="1" applyAlignment="1">
      <alignment horizontal="center" vertical="center" shrinkToFit="1"/>
    </xf>
    <xf numFmtId="0" fontId="14" fillId="7" borderId="0" xfId="0" applyFont="1" applyFill="1" applyAlignment="1">
      <alignment horizontal="left" vertical="center" wrapText="1"/>
    </xf>
  </cellXfs>
  <cellStyles count="1">
    <cellStyle name="標準" xfId="0" builtinId="0"/>
  </cellStyles>
  <dxfs count="25">
    <dxf>
      <font>
        <b/>
        <i val="0"/>
        <color rgb="FFC00000"/>
      </font>
      <fill>
        <patternFill>
          <bgColor rgb="FFFFCCFF"/>
        </patternFill>
      </fill>
      <border>
        <vertical/>
        <horizontal/>
      </border>
    </dxf>
    <dxf>
      <font>
        <b/>
        <i val="0"/>
        <color rgb="FFC00000"/>
      </font>
      <fill>
        <patternFill>
          <bgColor rgb="FFFFCCFF"/>
        </patternFill>
      </fill>
      <border>
        <vertical/>
        <horizontal/>
      </border>
    </dxf>
    <dxf>
      <font>
        <b/>
        <i val="0"/>
        <color rgb="FFC00000"/>
      </font>
      <fill>
        <patternFill>
          <bgColor rgb="FFFFCCFF"/>
        </patternFill>
      </fill>
    </dxf>
    <dxf>
      <font>
        <b/>
        <i val="0"/>
        <color rgb="FFC00000"/>
      </font>
      <fill>
        <patternFill>
          <bgColor rgb="FFFFCCFF"/>
        </patternFill>
      </fill>
    </dxf>
    <dxf>
      <font>
        <b val="0"/>
        <i val="0"/>
        <color rgb="FFFF0000"/>
      </font>
    </dxf>
    <dxf>
      <font>
        <b val="0"/>
        <i val="0"/>
        <color rgb="FF0000FF"/>
      </font>
    </dxf>
    <dxf>
      <font>
        <b/>
        <i/>
        <color rgb="FFC00000"/>
      </font>
      <fill>
        <patternFill>
          <bgColor rgb="FFFFCCFF"/>
        </patternFill>
      </fill>
    </dxf>
    <dxf>
      <font>
        <color theme="0"/>
      </font>
      <fill>
        <patternFill>
          <bgColor theme="0"/>
        </patternFill>
      </fill>
      <border>
        <left/>
        <right/>
        <top/>
        <bottom/>
        <vertical/>
        <horizontal/>
      </border>
    </dxf>
    <dxf>
      <fill>
        <patternFill>
          <bgColor theme="7" tint="0.79998168889431442"/>
        </patternFill>
      </fill>
      <border>
        <left style="thin">
          <color auto="1"/>
        </left>
        <right style="thin">
          <color auto="1"/>
        </right>
        <top style="thin">
          <color auto="1"/>
        </top>
        <bottom style="thin">
          <color auto="1"/>
        </bottom>
        <vertical/>
        <horizontal/>
      </border>
    </dxf>
    <dxf>
      <fill>
        <patternFill>
          <bgColor theme="7" tint="0.79998168889431442"/>
        </patternFill>
      </fill>
      <border>
        <left style="thin">
          <color auto="1"/>
        </left>
        <right style="thin">
          <color auto="1"/>
        </right>
        <top style="thin">
          <color auto="1"/>
        </top>
        <bottom style="thin">
          <color auto="1"/>
        </bottom>
        <vertical/>
        <horizontal/>
      </border>
    </dxf>
    <dxf>
      <font>
        <b/>
        <i val="0"/>
        <color rgb="FFC00000"/>
      </font>
      <fill>
        <patternFill>
          <bgColor rgb="FFFFCCFF"/>
        </patternFill>
      </fill>
    </dxf>
    <dxf>
      <font>
        <b/>
        <i val="0"/>
        <color rgb="FFC00000"/>
      </font>
      <fill>
        <patternFill>
          <bgColor rgb="FFFFCCFF"/>
        </patternFill>
      </fill>
    </dxf>
    <dxf>
      <font>
        <b val="0"/>
        <i val="0"/>
        <color rgb="FFFF0000"/>
      </font>
    </dxf>
    <dxf>
      <font>
        <b val="0"/>
        <i val="0"/>
        <color rgb="FF0000FF"/>
      </font>
    </dxf>
    <dxf>
      <font>
        <b/>
        <i/>
        <color rgb="FFC00000"/>
      </font>
      <fill>
        <patternFill>
          <bgColor rgb="FFFFCCFF"/>
        </patternFill>
      </fill>
    </dxf>
    <dxf>
      <font>
        <color theme="0"/>
      </font>
      <fill>
        <patternFill>
          <bgColor theme="0"/>
        </patternFill>
      </fill>
      <border>
        <left/>
        <right/>
        <top/>
        <bottom/>
        <vertical/>
        <horizontal/>
      </border>
    </dxf>
    <dxf>
      <fill>
        <patternFill>
          <bgColor theme="7" tint="0.79998168889431442"/>
        </patternFill>
      </fill>
      <border>
        <left style="thin">
          <color auto="1"/>
        </left>
        <right style="thin">
          <color auto="1"/>
        </right>
        <top style="thin">
          <color auto="1"/>
        </top>
        <bottom style="thin">
          <color auto="1"/>
        </bottom>
        <vertical/>
        <horizontal/>
      </border>
    </dxf>
    <dxf>
      <fill>
        <patternFill>
          <bgColor theme="7" tint="0.79998168889431442"/>
        </patternFill>
      </fill>
      <border>
        <left style="thin">
          <color auto="1"/>
        </left>
        <right style="thin">
          <color auto="1"/>
        </right>
        <top style="thin">
          <color auto="1"/>
        </top>
        <bottom style="thin">
          <color auto="1"/>
        </bottom>
        <vertical/>
        <horizontal/>
      </border>
    </dxf>
    <dxf>
      <fill>
        <patternFill>
          <bgColor theme="7" tint="0.79998168889431442"/>
        </patternFill>
      </fill>
      <border>
        <left style="thin">
          <color auto="1"/>
        </left>
        <right style="thin">
          <color auto="1"/>
        </right>
        <top style="thin">
          <color auto="1"/>
        </top>
        <bottom style="thin">
          <color auto="1"/>
        </bottom>
        <vertical/>
        <horizontal/>
      </border>
    </dxf>
    <dxf>
      <fill>
        <patternFill>
          <bgColor theme="0"/>
        </patternFill>
      </fill>
      <border>
        <left/>
        <right/>
        <top/>
        <bottom/>
        <vertical/>
        <horizontal/>
      </border>
    </dxf>
    <dxf>
      <fill>
        <patternFill>
          <bgColor theme="7" tint="0.79998168889431442"/>
        </patternFill>
      </fill>
      <border>
        <left style="thin">
          <color auto="1"/>
        </left>
        <right style="thin">
          <color auto="1"/>
        </right>
        <top style="thin">
          <color auto="1"/>
        </top>
        <bottom style="thin">
          <color auto="1"/>
        </bottom>
        <vertical/>
        <horizontal/>
      </border>
    </dxf>
    <dxf>
      <fill>
        <patternFill>
          <bgColor theme="7" tint="0.79998168889431442"/>
        </patternFill>
      </fill>
      <border>
        <left style="thin">
          <color auto="1"/>
        </left>
        <right style="thin">
          <color auto="1"/>
        </right>
        <top style="thin">
          <color auto="1"/>
        </top>
        <bottom style="thin">
          <color auto="1"/>
        </bottom>
        <vertical/>
        <horizontal/>
      </border>
    </dxf>
    <dxf>
      <font>
        <b/>
        <i val="0"/>
        <color theme="1"/>
      </font>
      <fill>
        <patternFill patternType="none">
          <bgColor auto="1"/>
        </patternFill>
      </fill>
    </dxf>
    <dxf>
      <font>
        <b/>
        <i val="0"/>
        <color rgb="FFC00000"/>
      </font>
      <fill>
        <patternFill>
          <bgColor rgb="FFFFCCFF"/>
        </patternFill>
      </fill>
    </dxf>
    <dxf>
      <font>
        <b/>
        <i val="0"/>
        <color rgb="FFC00000"/>
      </font>
      <fill>
        <patternFill>
          <bgColor rgb="FFFFCCFF"/>
        </patternFill>
      </fill>
    </dxf>
  </dxfs>
  <tableStyles count="0" defaultTableStyle="TableStyleMedium2" defaultPivotStyle="PivotStyleLight16"/>
  <colors>
    <mruColors>
      <color rgb="FFFFCCFF"/>
      <color rgb="FFE5F5FF"/>
      <color rgb="FFE5FFFF"/>
      <color rgb="FFCCEC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satoko-k\AppData\Local\Box\Box%20Edit\Documents\gFTa2uULu06qJ45djz74dQ==\&#65288;&#26356;&#26032;&#20013;&#65289;&#12304;&#27096;&#24335;&#65297;&#65288;&#26412;&#20307;&#12539;&#21029;&#32025;&#65289;&#12305;&#25945;&#32946;&#35506;&#31243;&#29305;&#20363;&#26657;&#25351;&#23450;&#30003;&#35531;&#26360;.xlsx" TargetMode="External"/><Relationship Id="rId1" Type="http://schemas.openxmlformats.org/officeDocument/2006/relationships/externalLinkPath" Target="/Users/satoko-k/AppData/Local/Box/Box%20Edit/Documents/gFTa2uULu06qJ45djz74dQ==/&#65288;&#26356;&#26032;&#20013;&#65289;&#12304;&#27096;&#24335;&#65297;&#65288;&#26412;&#20307;&#12539;&#21029;&#32025;&#65289;&#12305;&#25945;&#32946;&#35506;&#31243;&#29305;&#20363;&#26657;&#25351;&#23450;&#30003;&#35531;&#2636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様式１】教育課程特例校指定申請書（新規）"/>
      <sheetName val="別紙１－１　小学校、義務教育学校前期課程"/>
      <sheetName val="別紙１－２　中学校、義務教育学校後期課程、中等教育学校前期課程"/>
      <sheetName val="別紙２　学校一覧（新規）"/>
      <sheetName val="都道府県・指定都市名"/>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59999389629810485"/>
    <pageSetUpPr fitToPage="1"/>
  </sheetPr>
  <dimension ref="A1:AB115"/>
  <sheetViews>
    <sheetView showGridLines="0" tabSelected="1" view="pageBreakPreview" topLeftCell="A22" zoomScale="85" zoomScaleNormal="85" zoomScaleSheetLayoutView="85" workbookViewId="0">
      <selection activeCell="I50" sqref="I50"/>
    </sheetView>
  </sheetViews>
  <sheetFormatPr defaultColWidth="9" defaultRowHeight="15"/>
  <cols>
    <col min="1" max="1" width="9" style="25"/>
    <col min="2" max="2" width="3.875" style="25" customWidth="1"/>
    <col min="3" max="8" width="10.875" style="25" customWidth="1"/>
    <col min="9" max="9" width="10.875" style="28" customWidth="1"/>
    <col min="10" max="10" width="49.375" style="28" bestFit="1" customWidth="1"/>
    <col min="11" max="20" width="6.25" style="3" customWidth="1"/>
    <col min="21" max="28" width="9" style="3"/>
    <col min="29" max="16384" width="9" style="2"/>
  </cols>
  <sheetData>
    <row r="1" spans="1:10" s="1" customFormat="1">
      <c r="A1" s="15"/>
      <c r="B1" s="15"/>
      <c r="C1" s="15"/>
      <c r="D1" s="15"/>
      <c r="E1" s="15"/>
      <c r="F1" s="15"/>
      <c r="G1" s="15"/>
      <c r="H1" s="15"/>
      <c r="I1" s="15"/>
      <c r="J1" s="16" t="s">
        <v>0</v>
      </c>
    </row>
    <row r="2" spans="1:10" s="1" customFormat="1">
      <c r="A2" s="15"/>
      <c r="B2" s="15"/>
      <c r="C2" s="15"/>
      <c r="D2" s="15"/>
      <c r="E2" s="15"/>
      <c r="F2" s="15"/>
      <c r="G2" s="15"/>
      <c r="H2" s="15"/>
      <c r="I2" s="15"/>
      <c r="J2" s="15"/>
    </row>
    <row r="3" spans="1:10" s="1" customFormat="1" ht="24">
      <c r="A3" s="128" t="s">
        <v>1</v>
      </c>
      <c r="B3" s="128"/>
      <c r="C3" s="128"/>
      <c r="D3" s="128"/>
      <c r="E3" s="128"/>
      <c r="F3" s="128"/>
      <c r="G3" s="128"/>
      <c r="H3" s="128"/>
      <c r="I3" s="128"/>
      <c r="J3" s="128"/>
    </row>
    <row r="4" spans="1:10" s="1" customFormat="1">
      <c r="A4" s="17"/>
      <c r="B4" s="17"/>
      <c r="C4" s="17"/>
      <c r="D4" s="17"/>
      <c r="E4" s="17"/>
      <c r="F4" s="17"/>
      <c r="G4" s="17"/>
      <c r="H4" s="17"/>
      <c r="I4" s="17"/>
      <c r="J4" s="17"/>
    </row>
    <row r="5" spans="1:10" s="1" customFormat="1" ht="30" customHeight="1">
      <c r="A5" s="17"/>
      <c r="B5" s="17"/>
      <c r="C5" s="17"/>
      <c r="D5" s="17"/>
      <c r="E5" s="111" t="s">
        <v>2</v>
      </c>
      <c r="F5" s="112"/>
      <c r="G5" s="112"/>
      <c r="H5" s="112"/>
      <c r="I5" s="113"/>
      <c r="J5" s="19"/>
    </row>
    <row r="6" spans="1:10" s="1" customFormat="1" ht="18.75">
      <c r="A6" s="133" t="s">
        <v>3</v>
      </c>
      <c r="B6" s="133"/>
      <c r="C6" s="133"/>
      <c r="D6" s="133"/>
      <c r="E6" s="133"/>
      <c r="F6" s="133"/>
      <c r="G6" s="133"/>
      <c r="H6" s="133"/>
      <c r="I6" s="133"/>
      <c r="J6" s="133"/>
    </row>
    <row r="7" spans="1:10" s="1" customFormat="1" ht="30" customHeight="1">
      <c r="A7" s="17"/>
      <c r="B7" s="17"/>
      <c r="C7" s="17"/>
      <c r="D7" s="17"/>
      <c r="E7" s="111" t="s">
        <v>4</v>
      </c>
      <c r="F7" s="112"/>
      <c r="G7" s="112"/>
      <c r="H7" s="112"/>
      <c r="I7" s="113"/>
      <c r="J7" s="20"/>
    </row>
    <row r="8" spans="1:10" s="1" customFormat="1" ht="30" customHeight="1">
      <c r="A8" s="17"/>
      <c r="B8" s="17"/>
      <c r="C8" s="17"/>
      <c r="D8" s="17"/>
      <c r="E8" s="111" t="s">
        <v>5</v>
      </c>
      <c r="F8" s="112"/>
      <c r="G8" s="112"/>
      <c r="H8" s="112"/>
      <c r="I8" s="113"/>
      <c r="J8" s="21"/>
    </row>
    <row r="9" spans="1:10" s="1" customFormat="1">
      <c r="A9" s="17"/>
      <c r="B9" s="17"/>
      <c r="C9" s="17"/>
      <c r="D9" s="17"/>
      <c r="E9" s="17"/>
      <c r="F9" s="17"/>
      <c r="G9" s="17"/>
      <c r="H9" s="17"/>
      <c r="I9" s="17"/>
      <c r="J9" s="17"/>
    </row>
    <row r="10" spans="1:10" s="1" customFormat="1">
      <c r="A10" s="17"/>
      <c r="B10" s="89" t="str">
        <f>IF(OR(J5="",J7="",J8=""),"エラー！入力されていない箇所があります。",IF(ISERROR(FIND("　",J8)),"エラー！氏と名の間には全角スペースを空けてください。",""))</f>
        <v>エラー！入力されていない箇所があります。</v>
      </c>
      <c r="C10" s="89"/>
      <c r="D10" s="89"/>
      <c r="E10" s="89"/>
      <c r="F10" s="89"/>
      <c r="G10" s="89"/>
      <c r="H10" s="89"/>
      <c r="I10" s="89"/>
      <c r="J10" s="89"/>
    </row>
    <row r="11" spans="1:10" s="1" customFormat="1" ht="41.25" customHeight="1">
      <c r="A11" s="114" t="s">
        <v>6</v>
      </c>
      <c r="B11" s="114"/>
      <c r="C11" s="114"/>
      <c r="D11" s="114"/>
      <c r="E11" s="114"/>
      <c r="F11" s="114"/>
      <c r="G11" s="114"/>
      <c r="H11" s="114"/>
      <c r="I11" s="114"/>
      <c r="J11" s="114"/>
    </row>
    <row r="12" spans="1:10" s="1" customFormat="1">
      <c r="A12" s="15"/>
      <c r="B12" s="15"/>
      <c r="C12" s="15"/>
      <c r="D12" s="15"/>
      <c r="E12" s="15"/>
      <c r="F12" s="15"/>
      <c r="G12" s="15"/>
      <c r="H12" s="15"/>
      <c r="I12" s="15"/>
      <c r="J12" s="15"/>
    </row>
    <row r="13" spans="1:10" s="1" customFormat="1" ht="18.75">
      <c r="A13" s="110" t="s">
        <v>7</v>
      </c>
      <c r="B13" s="110"/>
      <c r="C13" s="110"/>
      <c r="D13" s="110"/>
      <c r="E13" s="110"/>
      <c r="F13" s="110"/>
      <c r="G13" s="110"/>
      <c r="H13" s="110"/>
      <c r="I13" s="110"/>
      <c r="J13" s="110"/>
    </row>
    <row r="14" spans="1:10" s="1" customFormat="1" ht="22.5" customHeight="1">
      <c r="A14" s="15"/>
      <c r="B14" s="15"/>
      <c r="C14" s="15"/>
      <c r="D14" s="15"/>
      <c r="E14" s="15"/>
      <c r="F14" s="15"/>
      <c r="G14" s="15"/>
      <c r="H14" s="15"/>
      <c r="I14" s="15"/>
      <c r="J14" s="15"/>
    </row>
    <row r="15" spans="1:10" s="1" customFormat="1">
      <c r="A15" s="69" t="s">
        <v>8</v>
      </c>
      <c r="B15" s="69"/>
      <c r="C15" s="69"/>
      <c r="D15" s="69"/>
      <c r="E15" s="69"/>
      <c r="F15" s="69"/>
      <c r="G15" s="69"/>
      <c r="H15" s="69"/>
      <c r="I15" s="69"/>
      <c r="J15" s="69"/>
    </row>
    <row r="16" spans="1:10" s="1" customFormat="1" ht="7.5" customHeight="1">
      <c r="A16" s="15"/>
      <c r="B16" s="15"/>
      <c r="C16" s="15"/>
      <c r="D16" s="15"/>
      <c r="E16" s="15"/>
      <c r="F16" s="15"/>
      <c r="G16" s="15"/>
      <c r="H16" s="15"/>
      <c r="I16" s="15"/>
      <c r="J16" s="15"/>
    </row>
    <row r="17" spans="1:10" s="1" customFormat="1" ht="30" customHeight="1">
      <c r="A17" s="15"/>
      <c r="B17" s="120" t="s">
        <v>9</v>
      </c>
      <c r="C17" s="120"/>
      <c r="D17" s="120"/>
      <c r="E17" s="138"/>
      <c r="F17" s="139"/>
      <c r="G17" s="139"/>
      <c r="H17" s="139"/>
      <c r="I17" s="140"/>
      <c r="J17" s="15"/>
    </row>
    <row r="18" spans="1:10" s="1" customFormat="1" ht="7.5" customHeight="1">
      <c r="A18" s="15"/>
      <c r="B18" s="15"/>
      <c r="C18" s="15"/>
      <c r="D18" s="15"/>
      <c r="E18" s="15"/>
      <c r="F18" s="15"/>
      <c r="G18" s="15"/>
      <c r="H18" s="15"/>
      <c r="I18" s="15"/>
      <c r="J18" s="15"/>
    </row>
    <row r="19" spans="1:10" s="1" customFormat="1" ht="12.75" customHeight="1">
      <c r="A19" s="15"/>
      <c r="B19" s="97" t="s">
        <v>286</v>
      </c>
      <c r="C19" s="97"/>
      <c r="D19" s="109"/>
      <c r="E19" s="115"/>
      <c r="F19" s="116"/>
      <c r="G19" s="116"/>
      <c r="H19" s="116"/>
      <c r="I19" s="117"/>
      <c r="J19" s="15"/>
    </row>
    <row r="20" spans="1:10" s="1" customFormat="1" ht="30" customHeight="1">
      <c r="A20" s="15"/>
      <c r="B20" s="97"/>
      <c r="C20" s="97"/>
      <c r="D20" s="109"/>
      <c r="E20" s="135"/>
      <c r="F20" s="136"/>
      <c r="G20" s="136"/>
      <c r="H20" s="136"/>
      <c r="I20" s="137"/>
      <c r="J20" s="15"/>
    </row>
    <row r="21" spans="1:10" s="1" customFormat="1" ht="7.5" customHeight="1">
      <c r="A21" s="15"/>
      <c r="B21" s="15"/>
      <c r="C21" s="15"/>
      <c r="D21" s="15"/>
      <c r="E21" s="15"/>
      <c r="F21" s="15"/>
      <c r="G21" s="15"/>
      <c r="H21" s="15"/>
      <c r="I21" s="15"/>
      <c r="J21" s="15"/>
    </row>
    <row r="22" spans="1:10" s="1" customFormat="1" ht="35.25" customHeight="1">
      <c r="A22" s="15"/>
      <c r="B22" s="97" t="s">
        <v>217</v>
      </c>
      <c r="C22" s="120"/>
      <c r="D22" s="120"/>
      <c r="E22" s="134"/>
      <c r="F22" s="134"/>
      <c r="G22" s="134"/>
      <c r="H22" s="134"/>
      <c r="I22" s="134"/>
      <c r="J22" s="15"/>
    </row>
    <row r="23" spans="1:10" s="1" customFormat="1" ht="35.25" customHeight="1">
      <c r="A23" s="15"/>
      <c r="B23" s="118" t="str">
        <f>IF(E17="私立（学校設置会社立）","構造改革特別区域法第12条第1項の認定を受けた地方公共団体名","")</f>
        <v/>
      </c>
      <c r="C23" s="118"/>
      <c r="D23" s="118"/>
      <c r="E23" s="141"/>
      <c r="F23" s="141"/>
      <c r="G23" s="141"/>
      <c r="H23" s="141"/>
      <c r="I23" s="141"/>
      <c r="J23" s="15"/>
    </row>
    <row r="24" spans="1:10" s="1" customFormat="1" ht="7.5" customHeight="1">
      <c r="A24" s="15"/>
      <c r="B24" s="15"/>
      <c r="C24" s="15"/>
      <c r="D24" s="15"/>
      <c r="E24" s="15"/>
      <c r="F24" s="15"/>
      <c r="G24" s="15"/>
      <c r="H24" s="15"/>
      <c r="I24" s="15"/>
      <c r="J24" s="15"/>
    </row>
    <row r="25" spans="1:10" s="1" customFormat="1">
      <c r="A25" s="15"/>
      <c r="B25" s="86" t="str">
        <f>IF(OR(E17="",E19="",E20="",AND(B22&lt;&gt;"",E22=""),AND(B23&lt;&gt;"",E23="")),"エラー！入力されていない箇所があります。",IF(OR(AND(B22="",E22&lt;&gt;""),AND(B23="",E23&lt;&gt;"")),"エラー！入力箇所を御確認ください。",IF(AND(E17="公立",RIGHT(E20,3)="教育庁"),"管理機関名の末尾は「教育庁」ではなく「教育委員会」としてください。",IF(OR(RIGHT(E20,5)="教育委員会",RIGHT(E20,6)="学校設置組合",LEFT(E20,4)="学校法人",AND(LEFT(E20,6)="国立大学法人",RIGHT(E20,2)="大学")),"","正式名称で入力されているか再確認してください。問題がなければ、本コメントは無視して構いません。"))))</f>
        <v>エラー！入力されていない箇所があります。</v>
      </c>
      <c r="C25" s="86"/>
      <c r="D25" s="86"/>
      <c r="E25" s="86"/>
      <c r="F25" s="86"/>
      <c r="G25" s="86"/>
      <c r="H25" s="86"/>
      <c r="I25" s="86"/>
      <c r="J25" s="86"/>
    </row>
    <row r="26" spans="1:10" s="1" customFormat="1">
      <c r="A26" s="15"/>
      <c r="B26" s="15"/>
      <c r="C26" s="15"/>
      <c r="D26" s="15"/>
      <c r="E26" s="15"/>
      <c r="F26" s="15"/>
      <c r="G26" s="15"/>
      <c r="H26" s="15"/>
      <c r="I26" s="15"/>
      <c r="J26" s="15"/>
    </row>
    <row r="27" spans="1:10" s="1" customFormat="1">
      <c r="A27" s="69" t="s">
        <v>10</v>
      </c>
      <c r="B27" s="69"/>
      <c r="C27" s="69"/>
      <c r="D27" s="69"/>
      <c r="E27" s="69"/>
      <c r="F27" s="69"/>
      <c r="G27" s="69"/>
      <c r="H27" s="69"/>
      <c r="I27" s="69"/>
      <c r="J27" s="69"/>
    </row>
    <row r="28" spans="1:10" s="1" customFormat="1" ht="7.5" customHeight="1">
      <c r="A28" s="15"/>
      <c r="B28" s="15"/>
      <c r="C28" s="15"/>
      <c r="D28" s="15"/>
      <c r="E28" s="15"/>
      <c r="F28" s="15"/>
      <c r="G28" s="15"/>
      <c r="H28" s="15"/>
      <c r="I28" s="15"/>
      <c r="J28" s="15"/>
    </row>
    <row r="29" spans="1:10" s="1" customFormat="1" ht="30" customHeight="1">
      <c r="A29" s="15"/>
      <c r="B29" s="15"/>
      <c r="C29" s="129"/>
      <c r="D29" s="130"/>
      <c r="E29" s="130"/>
      <c r="F29" s="130"/>
      <c r="G29" s="131"/>
      <c r="H29" s="15"/>
      <c r="I29" s="65">
        <f>'別紙２　学校一覧（変更）'!F7</f>
        <v>0</v>
      </c>
      <c r="J29" s="32" t="s">
        <v>287</v>
      </c>
    </row>
    <row r="30" spans="1:10" s="1" customFormat="1" ht="7.5" customHeight="1">
      <c r="A30" s="15"/>
      <c r="B30" s="15"/>
      <c r="C30" s="15"/>
      <c r="D30" s="15"/>
      <c r="E30" s="15"/>
      <c r="F30" s="15"/>
      <c r="G30" s="15"/>
      <c r="H30" s="15"/>
      <c r="I30" s="15"/>
      <c r="J30" s="15"/>
    </row>
    <row r="31" spans="1:10" s="1" customFormat="1" ht="34.5" customHeight="1">
      <c r="A31" s="15"/>
      <c r="B31" s="15"/>
      <c r="C31" s="25"/>
      <c r="D31" s="97" t="str">
        <f>IF(C29="小学校","中学校併設型小学校、中学校連携型小学校の特例を活用し、小中一貫教科等",IF(C29="中学校","小学校併設型中学校、小学校連携型中学校、併設型中学校、連携型中学校の特例を活用し、小中一貫教科等又は選択教科",IF(C29="義務教育学校","義務教育学校の特例を活用し、小中一貫教科等",IF(C29="中等教育学校前期課程","中等教育学校の特例を活用し、選択教科",""))))&amp;IF(C29="","","を設けている場合は、左欄にチェックを付してください。")</f>
        <v/>
      </c>
      <c r="E31" s="97"/>
      <c r="F31" s="97"/>
      <c r="G31" s="97"/>
      <c r="H31" s="97"/>
      <c r="I31" s="97"/>
      <c r="J31" s="97"/>
    </row>
    <row r="32" spans="1:10" s="1" customFormat="1">
      <c r="A32" s="15"/>
      <c r="B32" s="89" t="str">
        <f>IF(C29="","エラー！学校種を選択してください。","")</f>
        <v>エラー！学校種を選択してください。</v>
      </c>
      <c r="C32" s="89"/>
      <c r="D32" s="89"/>
      <c r="E32" s="89"/>
      <c r="F32" s="89"/>
      <c r="G32" s="89"/>
      <c r="H32" s="89"/>
      <c r="I32" s="89"/>
      <c r="J32" s="89"/>
    </row>
    <row r="33" spans="1:10" s="1" customFormat="1">
      <c r="A33" s="15"/>
      <c r="B33" s="15"/>
      <c r="C33" s="15"/>
      <c r="D33" s="15"/>
      <c r="E33" s="15"/>
      <c r="F33" s="15"/>
      <c r="G33" s="15"/>
      <c r="H33" s="15"/>
      <c r="I33" s="15"/>
      <c r="J33" s="15"/>
    </row>
    <row r="34" spans="1:10" s="1" customFormat="1">
      <c r="A34" s="69" t="s">
        <v>11</v>
      </c>
      <c r="B34" s="69"/>
      <c r="C34" s="69"/>
      <c r="D34" s="69"/>
      <c r="E34" s="69"/>
      <c r="F34" s="69"/>
      <c r="G34" s="69"/>
      <c r="H34" s="69"/>
      <c r="I34" s="69"/>
      <c r="J34" s="69"/>
    </row>
    <row r="35" spans="1:10" s="1" customFormat="1" ht="7.5" customHeight="1">
      <c r="A35" s="15"/>
      <c r="B35" s="15"/>
      <c r="C35" s="15"/>
      <c r="D35" s="15"/>
      <c r="E35" s="15"/>
      <c r="F35" s="15"/>
      <c r="G35" s="15"/>
      <c r="H35" s="15"/>
      <c r="I35" s="15"/>
      <c r="J35" s="15"/>
    </row>
    <row r="36" spans="1:10" s="1" customFormat="1" ht="30" customHeight="1">
      <c r="A36" s="15"/>
      <c r="B36" s="15"/>
      <c r="C36" s="120" t="s">
        <v>12</v>
      </c>
      <c r="D36" s="120"/>
      <c r="E36" s="120"/>
      <c r="F36" s="18" t="s">
        <v>13</v>
      </c>
      <c r="G36" s="26"/>
      <c r="H36" s="25" t="s">
        <v>14</v>
      </c>
      <c r="I36" s="15"/>
      <c r="J36" s="15"/>
    </row>
    <row r="37" spans="1:10" s="1" customFormat="1" ht="7.5" customHeight="1">
      <c r="A37" s="15"/>
      <c r="B37" s="15"/>
      <c r="C37" s="15"/>
      <c r="D37" s="15"/>
      <c r="E37" s="15"/>
      <c r="F37" s="15"/>
      <c r="G37" s="15"/>
      <c r="H37" s="15"/>
      <c r="I37" s="15"/>
      <c r="J37" s="15"/>
    </row>
    <row r="38" spans="1:10" s="1" customFormat="1">
      <c r="A38" s="15"/>
      <c r="B38" s="89" t="str">
        <f>IF(G36="","エラー！入力してください。",IF(DATEVALUE("令和"&amp;G36&amp;"年4月1日")&lt;J5,"エラー！開始年度が不正です。",""))</f>
        <v>エラー！入力してください。</v>
      </c>
      <c r="C38" s="89"/>
      <c r="D38" s="89"/>
      <c r="E38" s="89"/>
      <c r="F38" s="89"/>
      <c r="G38" s="89"/>
      <c r="H38" s="89"/>
      <c r="I38" s="89"/>
      <c r="J38" s="89"/>
    </row>
    <row r="39" spans="1:10" s="1" customFormat="1">
      <c r="A39" s="15"/>
      <c r="B39" s="24"/>
      <c r="C39" s="24"/>
      <c r="D39" s="24"/>
      <c r="E39" s="24"/>
      <c r="F39" s="24"/>
      <c r="G39" s="24"/>
      <c r="H39" s="24"/>
      <c r="I39" s="24"/>
      <c r="J39" s="24"/>
    </row>
    <row r="40" spans="1:10" s="1" customFormat="1">
      <c r="A40" s="69" t="s">
        <v>15</v>
      </c>
      <c r="B40" s="69"/>
      <c r="C40" s="69"/>
      <c r="D40" s="69"/>
      <c r="E40" s="69"/>
      <c r="F40" s="69"/>
      <c r="G40" s="69"/>
      <c r="H40" s="69"/>
      <c r="I40" s="69"/>
      <c r="J40" s="69"/>
    </row>
    <row r="41" spans="1:10" s="1" customFormat="1" ht="57" customHeight="1">
      <c r="A41" s="15"/>
      <c r="B41" s="91"/>
      <c r="C41" s="92"/>
      <c r="D41" s="92"/>
      <c r="E41" s="92"/>
      <c r="F41" s="92"/>
      <c r="G41" s="92"/>
      <c r="H41" s="92"/>
      <c r="I41" s="92"/>
      <c r="J41" s="93"/>
    </row>
    <row r="42" spans="1:10" s="1" customFormat="1" ht="7.5" customHeight="1">
      <c r="A42" s="15"/>
      <c r="B42" s="15"/>
      <c r="C42" s="15"/>
      <c r="D42" s="15"/>
      <c r="E42" s="15"/>
      <c r="F42" s="15"/>
      <c r="G42" s="15"/>
      <c r="H42" s="15"/>
      <c r="I42" s="15"/>
      <c r="J42" s="15"/>
    </row>
    <row r="43" spans="1:10" s="1" customFormat="1">
      <c r="A43" s="15"/>
      <c r="B43" s="89" t="str">
        <f>IF(B41="","エラー！変更内容と変更理由を記載してください。","")</f>
        <v>エラー！変更内容と変更理由を記載してください。</v>
      </c>
      <c r="C43" s="89"/>
      <c r="D43" s="89"/>
      <c r="E43" s="89"/>
      <c r="F43" s="89"/>
      <c r="G43" s="89"/>
      <c r="H43" s="89"/>
      <c r="I43" s="89"/>
      <c r="J43" s="89"/>
    </row>
    <row r="44" spans="1:10" s="1" customFormat="1">
      <c r="A44" s="15"/>
      <c r="B44" s="24"/>
      <c r="C44" s="24"/>
      <c r="D44" s="24"/>
      <c r="E44" s="24"/>
      <c r="F44" s="24"/>
      <c r="G44" s="24"/>
      <c r="H44" s="24"/>
      <c r="I44" s="24"/>
      <c r="J44" s="24"/>
    </row>
    <row r="45" spans="1:10">
      <c r="A45" s="70" t="str">
        <f>"５　変更後の特別の教育課程における各教科等の授業時数を別紙１"&amp;IF(C29="小学校","－１",IF(OR(C29="中学校",C29="中等教育学校前期課程"),"－２",IF(C29="義務教育学校","－１及び１－２","")))&amp;"の教育課程表に入力してください。"</f>
        <v>５　変更後の特別の教育課程における各教科等の授業時数を別紙１の教育課程表に入力してください。</v>
      </c>
      <c r="B45" s="70"/>
      <c r="C45" s="70"/>
      <c r="D45" s="70"/>
      <c r="E45" s="70"/>
      <c r="F45" s="70"/>
      <c r="G45" s="70"/>
      <c r="H45" s="70"/>
      <c r="I45" s="70"/>
      <c r="J45" s="70"/>
    </row>
    <row r="46" spans="1:10">
      <c r="B46" s="132" t="str">
        <f>IF(OR(LEFT('別紙１－１　小学校、義務教育学校前期課程'!I9,3)="エラー",LEFT('別紙１－２　中学校、義務教育学校後期課程、中等教育学校前期課程'!F10,3)="エラー"),"別紙にエラーがありますので、確認してください。",IF(OR(LEFT('別紙１－１　小学校、義務教育学校前期課程'!I9,3)="以下の",LEFT('別紙１－２　中学校、義務教育学校後期課程、中等教育学校前期課程'!F10,3)="以下の"),"別紙のコメントを確認してください。",""))</f>
        <v/>
      </c>
      <c r="C46" s="132"/>
      <c r="D46" s="132"/>
      <c r="E46" s="132"/>
      <c r="F46" s="132"/>
      <c r="G46" s="132"/>
      <c r="H46" s="132"/>
      <c r="I46" s="132"/>
      <c r="J46" s="132"/>
    </row>
    <row r="48" spans="1:10" ht="28.5" customHeight="1">
      <c r="A48" s="90" t="s">
        <v>16</v>
      </c>
      <c r="B48" s="90"/>
      <c r="C48" s="90"/>
      <c r="D48" s="90"/>
      <c r="E48" s="90"/>
      <c r="F48" s="90"/>
      <c r="G48" s="90"/>
      <c r="H48" s="90"/>
      <c r="I48" s="90"/>
      <c r="J48" s="90"/>
    </row>
    <row r="49" spans="1:14">
      <c r="C49" s="26"/>
      <c r="D49" s="25" t="s">
        <v>17</v>
      </c>
      <c r="G49" s="26"/>
      <c r="H49" s="25" t="s">
        <v>18</v>
      </c>
    </row>
    <row r="50" spans="1:14">
      <c r="C50" s="26"/>
      <c r="D50" s="25" t="s">
        <v>19</v>
      </c>
      <c r="G50" s="26"/>
      <c r="H50" s="25" t="s">
        <v>20</v>
      </c>
    </row>
    <row r="51" spans="1:14">
      <c r="C51" s="26"/>
      <c r="D51" s="25" t="s">
        <v>21</v>
      </c>
      <c r="G51" s="26"/>
      <c r="H51" s="25" t="s">
        <v>22</v>
      </c>
    </row>
    <row r="52" spans="1:14">
      <c r="C52" s="26"/>
      <c r="D52" s="25" t="s">
        <v>23</v>
      </c>
      <c r="G52" s="26"/>
      <c r="H52" s="25" t="s">
        <v>24</v>
      </c>
    </row>
    <row r="53" spans="1:14">
      <c r="C53" s="26"/>
      <c r="D53" s="25" t="s">
        <v>25</v>
      </c>
      <c r="G53" s="26"/>
      <c r="H53" s="25" t="s">
        <v>26</v>
      </c>
    </row>
    <row r="54" spans="1:14">
      <c r="C54" s="26"/>
      <c r="D54" s="25" t="s">
        <v>27</v>
      </c>
      <c r="G54" s="26"/>
      <c r="H54" s="25" t="s">
        <v>28</v>
      </c>
    </row>
    <row r="55" spans="1:14">
      <c r="C55" s="26"/>
      <c r="D55" s="25" t="s">
        <v>29</v>
      </c>
      <c r="G55" s="26"/>
      <c r="H55" s="25" t="s">
        <v>30</v>
      </c>
    </row>
    <row r="56" spans="1:14">
      <c r="C56" s="26"/>
      <c r="D56" s="25" t="s">
        <v>31</v>
      </c>
      <c r="G56" s="26"/>
      <c r="H56" s="25" t="s">
        <v>32</v>
      </c>
    </row>
    <row r="57" spans="1:14">
      <c r="C57" s="26"/>
      <c r="D57" s="25" t="s">
        <v>33</v>
      </c>
      <c r="H57" s="25" t="str">
        <f>IF(G56="✔","→ 以下、具体的に記載してください。","")</f>
        <v/>
      </c>
    </row>
    <row r="58" spans="1:14" ht="27" customHeight="1">
      <c r="H58" s="88"/>
      <c r="I58" s="88"/>
      <c r="J58" s="88"/>
    </row>
    <row r="59" spans="1:14" s="1" customFormat="1" ht="7.5" customHeight="1">
      <c r="A59" s="15"/>
      <c r="B59" s="15"/>
      <c r="C59" s="15"/>
      <c r="D59" s="15"/>
      <c r="E59" s="15"/>
      <c r="F59" s="15"/>
      <c r="G59" s="15"/>
      <c r="H59" s="15"/>
      <c r="I59" s="15"/>
      <c r="J59" s="15"/>
    </row>
    <row r="60" spans="1:14" ht="14.25" customHeight="1">
      <c r="B60" s="89" t="str">
        <f>IF(COUNTIF(C49:C57,"✔")+COUNTIF(G49:G56,"✔")=0,"エラー！当てはまるものにチェックを付してください。",IF(AND(G56="✔",H58=""),"エラー！具体的に記載してください。",""))</f>
        <v>エラー！当てはまるものにチェックを付してください。</v>
      </c>
      <c r="C60" s="89"/>
      <c r="D60" s="89"/>
      <c r="E60" s="89"/>
      <c r="F60" s="89"/>
      <c r="G60" s="89"/>
      <c r="H60" s="89"/>
      <c r="I60" s="89"/>
      <c r="J60" s="89"/>
    </row>
    <row r="61" spans="1:14" ht="14.25" customHeight="1">
      <c r="H61" s="22"/>
      <c r="I61" s="22"/>
      <c r="J61" s="22"/>
    </row>
    <row r="62" spans="1:14" ht="13.5" customHeight="1">
      <c r="A62" s="182" t="s">
        <v>307</v>
      </c>
      <c r="B62" s="182"/>
      <c r="C62" s="182"/>
      <c r="D62" s="182"/>
      <c r="E62" s="182"/>
      <c r="F62" s="182"/>
      <c r="G62" s="182"/>
      <c r="H62" s="182"/>
      <c r="I62" s="182"/>
      <c r="J62" s="182"/>
      <c r="K62" s="4"/>
      <c r="L62" s="4"/>
      <c r="M62" s="4"/>
      <c r="N62" s="4"/>
    </row>
    <row r="63" spans="1:14" ht="19.5" customHeight="1">
      <c r="A63" s="67"/>
      <c r="B63" s="67"/>
      <c r="C63" s="66" t="s">
        <v>305</v>
      </c>
      <c r="D63" s="66"/>
      <c r="E63" s="94"/>
      <c r="F63" s="95"/>
      <c r="G63" s="95"/>
      <c r="H63" s="95"/>
      <c r="I63" s="96"/>
      <c r="J63" s="67"/>
      <c r="K63" s="4"/>
      <c r="L63" s="4"/>
      <c r="M63" s="4"/>
      <c r="N63" s="4"/>
    </row>
    <row r="64" spans="1:14" ht="38.25" customHeight="1">
      <c r="A64" s="67"/>
      <c r="B64" s="67"/>
      <c r="C64" s="97" t="s">
        <v>306</v>
      </c>
      <c r="D64" s="97"/>
      <c r="E64" s="98"/>
      <c r="F64" s="99"/>
      <c r="G64" s="99"/>
      <c r="H64" s="99"/>
      <c r="I64" s="100"/>
      <c r="J64" s="67"/>
      <c r="K64" s="4"/>
      <c r="L64" s="4"/>
      <c r="M64" s="4"/>
      <c r="N64" s="4"/>
    </row>
    <row r="65" spans="1:28" ht="13.5" customHeight="1">
      <c r="A65" s="67"/>
      <c r="B65" s="67"/>
      <c r="C65" s="67"/>
      <c r="D65" s="67"/>
      <c r="E65" s="67"/>
      <c r="F65" s="67"/>
      <c r="G65" s="67"/>
      <c r="H65" s="67"/>
      <c r="I65" s="67"/>
      <c r="J65" s="67"/>
      <c r="K65" s="4"/>
      <c r="L65" s="4"/>
      <c r="M65" s="4"/>
      <c r="N65" s="4"/>
    </row>
    <row r="66" spans="1:28" ht="13.5" customHeight="1">
      <c r="A66" s="67"/>
      <c r="B66" s="101" t="str">
        <f>IF(E64="","エラー！学校名を選択してください。","")</f>
        <v>エラー！学校名を選択してください。</v>
      </c>
      <c r="C66" s="101"/>
      <c r="D66" s="101"/>
      <c r="E66" s="101"/>
      <c r="F66" s="101"/>
      <c r="G66" s="101"/>
      <c r="H66" s="101"/>
      <c r="I66" s="101"/>
      <c r="J66" s="101"/>
      <c r="K66" s="4"/>
      <c r="L66" s="4"/>
      <c r="M66" s="4"/>
      <c r="N66" s="4"/>
    </row>
    <row r="67" spans="1:28" ht="13.5" customHeight="1">
      <c r="A67" s="67"/>
      <c r="B67" s="67"/>
      <c r="C67" s="67"/>
      <c r="D67" s="67"/>
      <c r="E67" s="67"/>
      <c r="F67" s="67"/>
      <c r="G67" s="67"/>
      <c r="H67" s="67"/>
      <c r="I67" s="67"/>
      <c r="J67" s="67"/>
      <c r="K67" s="4"/>
      <c r="L67" s="4"/>
      <c r="M67" s="4"/>
      <c r="N67" s="4"/>
    </row>
    <row r="68" spans="1:28">
      <c r="A68" s="70" t="s">
        <v>34</v>
      </c>
      <c r="B68" s="70"/>
      <c r="C68" s="70"/>
      <c r="D68" s="70"/>
      <c r="E68" s="70"/>
      <c r="F68" s="70"/>
      <c r="G68" s="70"/>
      <c r="H68" s="70"/>
      <c r="I68" s="70"/>
      <c r="J68" s="70"/>
    </row>
    <row r="69" spans="1:28">
      <c r="A69" s="108" t="s">
        <v>35</v>
      </c>
      <c r="B69" s="108"/>
      <c r="C69" s="108"/>
      <c r="D69" s="108"/>
      <c r="E69" s="108"/>
      <c r="F69" s="108"/>
      <c r="G69" s="108"/>
      <c r="H69" s="108"/>
      <c r="I69" s="108"/>
      <c r="J69" s="108"/>
    </row>
    <row r="70" spans="1:28" ht="30" customHeight="1">
      <c r="B70" s="29" t="s">
        <v>36</v>
      </c>
      <c r="C70" s="26"/>
      <c r="D70" s="68" t="s">
        <v>37</v>
      </c>
      <c r="E70" s="68"/>
      <c r="F70" s="68"/>
      <c r="G70" s="68"/>
      <c r="H70" s="68"/>
      <c r="I70" s="68"/>
      <c r="J70" s="68"/>
    </row>
    <row r="71" spans="1:28">
      <c r="A71" s="108" t="s">
        <v>38</v>
      </c>
      <c r="B71" s="108"/>
      <c r="C71" s="108"/>
      <c r="D71" s="108"/>
      <c r="E71" s="108"/>
      <c r="F71" s="108"/>
      <c r="G71" s="108"/>
      <c r="H71" s="108"/>
      <c r="I71" s="108"/>
      <c r="J71" s="108"/>
    </row>
    <row r="72" spans="1:28" ht="52.5" customHeight="1">
      <c r="B72" s="29" t="s">
        <v>39</v>
      </c>
      <c r="C72" s="26"/>
      <c r="D72" s="87" t="str">
        <f>"５の授業時数により編成する変更後の特別の教育課程について、教育基本法（平成18年法律第120号）及び学校教育法（昭和22年法律第26号）に規定する各学校の教育の目標に関する規定等に照らして適切であることを、"&amp;E20&amp;"において確認済である。"</f>
        <v>５の授業時数により編成する変更後の特別の教育課程について、教育基本法（平成18年法律第120号）及び学校教育法（昭和22年法律第26号）に規定する各学校の教育の目標に関する規定等に照らして適切であることを、において確認済である。</v>
      </c>
      <c r="E72" s="87"/>
      <c r="F72" s="87"/>
      <c r="G72" s="87"/>
      <c r="H72" s="87"/>
      <c r="I72" s="87"/>
      <c r="J72" s="87"/>
    </row>
    <row r="73" spans="1:28" ht="30" customHeight="1">
      <c r="B73" s="29" t="s">
        <v>40</v>
      </c>
      <c r="C73" s="26"/>
      <c r="D73" s="87" t="str">
        <f>"５の授業時数により編成する変更後の特別の教育課程において、学習指導要領において全ての児童生徒に履修させる内容として定められている事項が適切に取り扱われていることを、"&amp;E20&amp;"において確認済である。"</f>
        <v>５の授業時数により編成する変更後の特別の教育課程において、学習指導要領において全ての児童生徒に履修させる内容として定められている事項が適切に取り扱われていることを、において確認済である。</v>
      </c>
      <c r="E73" s="87"/>
      <c r="F73" s="87"/>
      <c r="G73" s="87"/>
      <c r="H73" s="87"/>
      <c r="I73" s="87"/>
      <c r="J73" s="87"/>
    </row>
    <row r="74" spans="1:28" ht="30" customHeight="1">
      <c r="B74" s="29" t="s">
        <v>41</v>
      </c>
      <c r="C74" s="26"/>
      <c r="D74" s="87" t="str">
        <f>"５の授業時数により編成する変更後の特別の教育課程について、児童生徒の発達の段階並びに各教科等の特性に応じた内容の系統性及び体系性に配慮がなされていることを、"&amp;E20&amp;"において確認済である。"</f>
        <v>５の授業時数により編成する変更後の特別の教育課程について、児童生徒の発達の段階並びに各教科等の特性に応じた内容の系統性及び体系性に配慮がなされていることを、において確認済である。</v>
      </c>
      <c r="E74" s="87"/>
      <c r="F74" s="87"/>
      <c r="G74" s="87"/>
      <c r="H74" s="87"/>
      <c r="I74" s="87"/>
      <c r="J74" s="87"/>
    </row>
    <row r="75" spans="1:28" ht="30" customHeight="1">
      <c r="B75" s="29" t="s">
        <v>42</v>
      </c>
      <c r="C75" s="26"/>
      <c r="D75" s="87" t="str">
        <f>"５の授業時数により編成する変更後の特別の教育課程について、保護者の経済的負担への配慮その他の義務教育における機会均等の観点からの適切な配慮がなされていることを、"&amp;E20&amp;"において確認済である。"</f>
        <v>５の授業時数により編成する変更後の特別の教育課程について、保護者の経済的負担への配慮その他の義務教育における機会均等の観点からの適切な配慮がなされていることを、において確認済である。</v>
      </c>
      <c r="E75" s="87"/>
      <c r="F75" s="87"/>
      <c r="G75" s="87"/>
      <c r="H75" s="87"/>
      <c r="I75" s="87"/>
      <c r="J75" s="87"/>
    </row>
    <row r="76" spans="1:28" ht="30" customHeight="1">
      <c r="B76" s="29" t="s">
        <v>43</v>
      </c>
      <c r="C76" s="26"/>
      <c r="D76" s="121" t="str">
        <f>"５の授業時数により編成する変更後の特別の教育課程特別の教育課程において、②～⑤までに記載するものの他、児童生徒の転出入に対する配慮等の教育上必要な配慮がなされていることを、"&amp;E20&amp;"において確認済である。"</f>
        <v>５の授業時数により編成する変更後の特別の教育課程特別の教育課程において、②～⑤までに記載するものの他、児童生徒の転出入に対する配慮等の教育上必要な配慮がなされていることを、において確認済である。</v>
      </c>
      <c r="E76" s="122"/>
      <c r="F76" s="122"/>
      <c r="G76" s="122"/>
      <c r="H76" s="122"/>
      <c r="I76" s="122"/>
      <c r="J76" s="123"/>
      <c r="K76" s="2"/>
      <c r="L76" s="2"/>
      <c r="M76" s="2"/>
      <c r="N76" s="2"/>
      <c r="O76" s="2"/>
      <c r="P76" s="2"/>
      <c r="Q76" s="2"/>
      <c r="R76" s="2"/>
      <c r="S76" s="2"/>
      <c r="T76" s="2"/>
      <c r="U76" s="2"/>
      <c r="V76" s="2"/>
      <c r="W76" s="2"/>
      <c r="X76" s="2"/>
      <c r="Y76" s="2"/>
      <c r="Z76" s="2"/>
      <c r="AA76" s="2"/>
      <c r="AB76" s="2"/>
    </row>
    <row r="77" spans="1:28">
      <c r="A77" s="108" t="s">
        <v>44</v>
      </c>
      <c r="B77" s="108"/>
      <c r="C77" s="108"/>
      <c r="D77" s="108"/>
      <c r="E77" s="108"/>
      <c r="F77" s="108"/>
      <c r="G77" s="108"/>
      <c r="H77" s="108"/>
      <c r="I77" s="108"/>
      <c r="J77" s="108"/>
    </row>
    <row r="78" spans="1:28" ht="30" customHeight="1">
      <c r="B78" s="29" t="s">
        <v>45</v>
      </c>
      <c r="C78" s="26"/>
      <c r="D78" s="87" t="str">
        <f>"授業時数特例校制度実施要項に記載の事項について、７の各学校及び"&amp;E20&amp;"において確認済である。"</f>
        <v>授業時数特例校制度実施要項に記載の事項について、７の各学校及びにおいて確認済である。</v>
      </c>
      <c r="E78" s="87"/>
      <c r="F78" s="87"/>
      <c r="G78" s="87"/>
      <c r="H78" s="87"/>
      <c r="I78" s="87"/>
      <c r="J78" s="87"/>
    </row>
    <row r="80" spans="1:28">
      <c r="B80" s="86" t="str">
        <f>IF(OR(C70="",C72="",C73="",C74="",C75="",C76="",C78=""),"エラー！①～⑦の全てについて、要件を満たしていることを確認し、チェックを付してください。","")</f>
        <v>エラー！①～⑦の全てについて、要件を満たしていることを確認し、チェックを付してください。</v>
      </c>
      <c r="C80" s="86"/>
      <c r="D80" s="86"/>
      <c r="E80" s="86"/>
      <c r="F80" s="86"/>
      <c r="G80" s="86"/>
      <c r="H80" s="86"/>
      <c r="I80" s="86"/>
      <c r="J80" s="86"/>
    </row>
    <row r="81" spans="1:20">
      <c r="B81" s="24"/>
      <c r="C81" s="24"/>
      <c r="D81" s="24"/>
      <c r="E81" s="24"/>
      <c r="F81" s="24"/>
      <c r="G81" s="24"/>
      <c r="H81" s="24"/>
      <c r="I81" s="24"/>
      <c r="J81" s="24"/>
    </row>
    <row r="82" spans="1:20">
      <c r="A82" s="70" t="s">
        <v>46</v>
      </c>
      <c r="B82" s="70"/>
      <c r="C82" s="70"/>
      <c r="D82" s="70"/>
      <c r="E82" s="70"/>
      <c r="F82" s="70"/>
      <c r="G82" s="70"/>
      <c r="H82" s="70"/>
      <c r="I82" s="70"/>
      <c r="J82" s="70"/>
      <c r="K82" s="13"/>
      <c r="L82" s="13"/>
      <c r="M82" s="13"/>
      <c r="N82" s="13"/>
      <c r="O82" s="13"/>
      <c r="P82" s="13"/>
      <c r="Q82" s="13"/>
      <c r="R82" s="13"/>
      <c r="S82" s="13"/>
      <c r="T82" s="13"/>
    </row>
    <row r="83" spans="1:20" ht="30" customHeight="1">
      <c r="B83" s="29" t="s">
        <v>36</v>
      </c>
      <c r="C83" s="26"/>
      <c r="D83" s="121" t="s">
        <v>216</v>
      </c>
      <c r="E83" s="122"/>
      <c r="F83" s="122"/>
      <c r="G83" s="122"/>
      <c r="H83" s="122"/>
      <c r="I83" s="122"/>
      <c r="J83" s="123"/>
    </row>
    <row r="84" spans="1:20" ht="45.75" customHeight="1">
      <c r="B84" s="70" t="s">
        <v>39</v>
      </c>
      <c r="C84" s="107"/>
      <c r="D84" s="119" t="s">
        <v>47</v>
      </c>
      <c r="E84" s="119"/>
      <c r="F84" s="119"/>
      <c r="G84" s="119"/>
      <c r="H84" s="119"/>
      <c r="I84" s="119"/>
      <c r="J84" s="119"/>
    </row>
    <row r="85" spans="1:20">
      <c r="B85" s="70"/>
      <c r="C85" s="107"/>
      <c r="D85" s="106" t="str">
        <f>"【令和"&amp;G36&amp;"年4月30日までに公表し、令和"&amp;G36&amp;"年5月31日までに文部科学省に報告すること。】"</f>
        <v>【令和年4月30日までに公表し、令和年5月31日までに文部科学省に報告すること。】</v>
      </c>
      <c r="E85" s="106"/>
      <c r="F85" s="106"/>
      <c r="G85" s="106"/>
      <c r="H85" s="106"/>
      <c r="I85" s="106"/>
      <c r="J85" s="106"/>
    </row>
    <row r="86" spans="1:20" ht="13.5" customHeight="1">
      <c r="D86" s="23"/>
      <c r="E86" s="23"/>
      <c r="F86" s="23"/>
      <c r="G86" s="23"/>
      <c r="H86" s="23"/>
      <c r="I86" s="23"/>
      <c r="J86" s="23"/>
    </row>
    <row r="87" spans="1:20" ht="13.5" customHeight="1">
      <c r="B87" s="86" t="str">
        <f>IF(OR(C83="",C84=""),"エラー！①及び②のいずれについても確認し、チェックを付してください。","")</f>
        <v>エラー！①及び②のいずれについても確認し、チェックを付してください。</v>
      </c>
      <c r="C87" s="86"/>
      <c r="D87" s="86"/>
      <c r="E87" s="86"/>
      <c r="F87" s="86"/>
      <c r="G87" s="86"/>
      <c r="H87" s="86"/>
      <c r="I87" s="86"/>
      <c r="J87" s="86"/>
    </row>
    <row r="88" spans="1:20" ht="13.5" customHeight="1">
      <c r="D88" s="23"/>
      <c r="E88" s="23"/>
      <c r="F88" s="23"/>
      <c r="G88" s="23"/>
      <c r="H88" s="23"/>
      <c r="I88" s="23"/>
      <c r="J88" s="23"/>
    </row>
    <row r="89" spans="1:20" s="1" customFormat="1" ht="23.25" customHeight="1">
      <c r="A89" s="108" t="s">
        <v>48</v>
      </c>
      <c r="B89" s="108"/>
      <c r="C89" s="108"/>
      <c r="D89" s="108"/>
      <c r="E89" s="108"/>
      <c r="F89" s="108"/>
      <c r="G89" s="108"/>
      <c r="H89" s="108"/>
      <c r="I89" s="108"/>
      <c r="J89" s="108"/>
    </row>
    <row r="90" spans="1:20" s="1" customFormat="1">
      <c r="A90" s="124" t="s">
        <v>49</v>
      </c>
      <c r="B90" s="124"/>
      <c r="C90" s="124"/>
      <c r="D90" s="124"/>
      <c r="E90" s="124"/>
      <c r="F90" s="124"/>
      <c r="G90" s="124"/>
      <c r="H90" s="124"/>
      <c r="I90" s="124"/>
      <c r="J90" s="124"/>
    </row>
    <row r="91" spans="1:20" s="1" customFormat="1" ht="7.5" customHeight="1">
      <c r="A91" s="15"/>
      <c r="B91" s="15"/>
      <c r="C91" s="15"/>
      <c r="D91" s="15"/>
      <c r="E91" s="15"/>
      <c r="F91" s="15"/>
      <c r="G91" s="15"/>
      <c r="H91" s="15"/>
      <c r="I91" s="15"/>
      <c r="J91" s="15"/>
    </row>
    <row r="92" spans="1:20" s="1" customFormat="1" ht="29.25" customHeight="1">
      <c r="A92" s="30"/>
      <c r="B92" s="68" t="s">
        <v>50</v>
      </c>
      <c r="C92" s="68"/>
      <c r="D92" s="68"/>
      <c r="E92" s="68"/>
      <c r="F92" s="126" t="str">
        <f>IF(E20="","",E20)</f>
        <v/>
      </c>
      <c r="G92" s="126"/>
      <c r="H92" s="126"/>
      <c r="I92" s="126"/>
      <c r="J92" s="127"/>
    </row>
    <row r="93" spans="1:20" s="1" customFormat="1" ht="13.5" customHeight="1">
      <c r="A93" s="30"/>
      <c r="B93" s="87" t="s">
        <v>288</v>
      </c>
      <c r="C93" s="68"/>
      <c r="D93" s="68"/>
      <c r="E93" s="68"/>
      <c r="F93" s="72"/>
      <c r="G93" s="72"/>
      <c r="H93" s="72"/>
      <c r="I93" s="72"/>
      <c r="J93" s="73"/>
    </row>
    <row r="94" spans="1:20" s="1" customFormat="1" ht="30" customHeight="1">
      <c r="A94" s="30"/>
      <c r="B94" s="68"/>
      <c r="C94" s="68"/>
      <c r="D94" s="68"/>
      <c r="E94" s="68"/>
      <c r="F94" s="75"/>
      <c r="G94" s="75"/>
      <c r="H94" s="75"/>
      <c r="I94" s="75"/>
      <c r="J94" s="76"/>
    </row>
    <row r="95" spans="1:20" s="1" customFormat="1" ht="30" customHeight="1">
      <c r="A95" s="30"/>
      <c r="B95" s="68" t="s">
        <v>51</v>
      </c>
      <c r="C95" s="68"/>
      <c r="D95" s="68"/>
      <c r="E95" s="68"/>
      <c r="F95" s="78"/>
      <c r="G95" s="78"/>
      <c r="H95" s="78"/>
      <c r="I95" s="78"/>
      <c r="J95" s="79"/>
    </row>
    <row r="96" spans="1:20" s="1" customFormat="1" ht="23.25" customHeight="1">
      <c r="A96" s="30"/>
      <c r="B96" s="68" t="s">
        <v>52</v>
      </c>
      <c r="C96" s="68"/>
      <c r="D96" s="68"/>
      <c r="E96" s="68"/>
      <c r="F96" s="104"/>
      <c r="G96" s="104"/>
      <c r="H96" s="104"/>
      <c r="I96" s="104"/>
      <c r="J96" s="105"/>
    </row>
    <row r="97" spans="1:10" s="1" customFormat="1" ht="60" customHeight="1">
      <c r="A97" s="30"/>
      <c r="B97" s="68"/>
      <c r="C97" s="68"/>
      <c r="D97" s="68"/>
      <c r="E97" s="68"/>
      <c r="F97" s="84"/>
      <c r="G97" s="84"/>
      <c r="H97" s="84"/>
      <c r="I97" s="84"/>
      <c r="J97" s="85"/>
    </row>
    <row r="98" spans="1:10" s="1" customFormat="1" ht="30" customHeight="1">
      <c r="A98" s="30"/>
      <c r="B98" s="68" t="s">
        <v>53</v>
      </c>
      <c r="C98" s="68"/>
      <c r="D98" s="68"/>
      <c r="E98" s="68"/>
      <c r="F98" s="102"/>
      <c r="G98" s="102"/>
      <c r="H98" s="102"/>
      <c r="I98" s="102"/>
      <c r="J98" s="103"/>
    </row>
    <row r="99" spans="1:10" s="1" customFormat="1" ht="30" customHeight="1">
      <c r="A99" s="30"/>
      <c r="B99" s="68" t="s">
        <v>54</v>
      </c>
      <c r="C99" s="68"/>
      <c r="D99" s="68"/>
      <c r="E99" s="68"/>
      <c r="F99" s="102"/>
      <c r="G99" s="102"/>
      <c r="H99" s="102"/>
      <c r="I99" s="102"/>
      <c r="J99" s="103"/>
    </row>
    <row r="100" spans="1:10" s="1" customFormat="1">
      <c r="A100" s="30"/>
      <c r="B100" s="30"/>
      <c r="C100" s="30"/>
      <c r="D100" s="30"/>
      <c r="E100" s="30"/>
      <c r="F100" s="30"/>
      <c r="G100" s="30"/>
      <c r="H100" s="30"/>
      <c r="I100" s="30"/>
      <c r="J100" s="30"/>
    </row>
    <row r="101" spans="1:10" s="1" customFormat="1">
      <c r="A101" s="69" t="s">
        <v>303</v>
      </c>
      <c r="B101" s="69"/>
      <c r="C101" s="69"/>
      <c r="D101" s="69"/>
      <c r="E101" s="69"/>
      <c r="F101" s="69"/>
      <c r="G101" s="69"/>
      <c r="H101" s="69"/>
      <c r="I101" s="69"/>
      <c r="J101" s="69"/>
    </row>
    <row r="102" spans="1:10" s="1" customFormat="1" ht="7.5" customHeight="1">
      <c r="A102" s="30"/>
      <c r="B102" s="30"/>
      <c r="C102" s="30"/>
      <c r="D102" s="30"/>
      <c r="E102" s="30"/>
      <c r="F102" s="30"/>
      <c r="G102" s="30"/>
      <c r="H102" s="30"/>
      <c r="I102" s="30"/>
      <c r="J102" s="30"/>
    </row>
    <row r="103" spans="1:10" s="1" customFormat="1" ht="29.25" customHeight="1">
      <c r="A103" s="30"/>
      <c r="B103" s="87" t="s">
        <v>217</v>
      </c>
      <c r="C103" s="87"/>
      <c r="D103" s="87"/>
      <c r="E103" s="87"/>
      <c r="F103" s="125" t="str">
        <f>IF(E22="",IF(E23="","",E23),E22)</f>
        <v/>
      </c>
      <c r="G103" s="126"/>
      <c r="H103" s="126"/>
      <c r="I103" s="126"/>
      <c r="J103" s="127"/>
    </row>
    <row r="104" spans="1:10" s="1" customFormat="1" ht="13.5" customHeight="1">
      <c r="A104" s="30"/>
      <c r="B104" s="87" t="str">
        <f>IF(B$103="","","(ふりがな)
担当者氏名")</f>
        <v>(ふりがな)
担当者氏名</v>
      </c>
      <c r="C104" s="87"/>
      <c r="D104" s="87"/>
      <c r="E104" s="87"/>
      <c r="F104" s="71"/>
      <c r="G104" s="72"/>
      <c r="H104" s="72"/>
      <c r="I104" s="72"/>
      <c r="J104" s="73"/>
    </row>
    <row r="105" spans="1:10" s="1" customFormat="1" ht="30" customHeight="1">
      <c r="A105" s="30"/>
      <c r="B105" s="87"/>
      <c r="C105" s="87"/>
      <c r="D105" s="87"/>
      <c r="E105" s="87"/>
      <c r="F105" s="74"/>
      <c r="G105" s="75"/>
      <c r="H105" s="75"/>
      <c r="I105" s="75"/>
      <c r="J105" s="76"/>
    </row>
    <row r="106" spans="1:10" s="1" customFormat="1" ht="30" customHeight="1">
      <c r="A106" s="30"/>
      <c r="B106" s="68" t="str">
        <f>IF(B$103="","","所属・職名")</f>
        <v>所属・職名</v>
      </c>
      <c r="C106" s="68"/>
      <c r="D106" s="68"/>
      <c r="E106" s="68"/>
      <c r="F106" s="77"/>
      <c r="G106" s="78"/>
      <c r="H106" s="78"/>
      <c r="I106" s="78"/>
      <c r="J106" s="79"/>
    </row>
    <row r="107" spans="1:10" s="1" customFormat="1" ht="23.25" customHeight="1">
      <c r="A107" s="30"/>
      <c r="B107" s="87" t="str">
        <f>IF(B$103="","","住所（上段は郵便番号）")</f>
        <v>住所（上段は郵便番号）</v>
      </c>
      <c r="C107" s="87"/>
      <c r="D107" s="87"/>
      <c r="E107" s="87"/>
      <c r="F107" s="80"/>
      <c r="G107" s="81"/>
      <c r="H107" s="81"/>
      <c r="I107" s="81"/>
      <c r="J107" s="82"/>
    </row>
    <row r="108" spans="1:10" s="1" customFormat="1" ht="60" customHeight="1">
      <c r="A108" s="30"/>
      <c r="B108" s="87"/>
      <c r="C108" s="87"/>
      <c r="D108" s="87"/>
      <c r="E108" s="87"/>
      <c r="F108" s="83"/>
      <c r="G108" s="84"/>
      <c r="H108" s="84"/>
      <c r="I108" s="84"/>
      <c r="J108" s="85"/>
    </row>
    <row r="109" spans="1:10" s="1" customFormat="1" ht="30" customHeight="1">
      <c r="A109" s="30"/>
      <c r="B109" s="68" t="str">
        <f>IF(B$103="","","電話番号")</f>
        <v>電話番号</v>
      </c>
      <c r="C109" s="68"/>
      <c r="D109" s="68"/>
      <c r="E109" s="68"/>
      <c r="F109" s="77"/>
      <c r="G109" s="78"/>
      <c r="H109" s="78"/>
      <c r="I109" s="78"/>
      <c r="J109" s="79"/>
    </row>
    <row r="110" spans="1:10" s="1" customFormat="1" ht="30" customHeight="1">
      <c r="A110" s="30"/>
      <c r="B110" s="68" t="str">
        <f>IF(B$103="","","メールアドレス")</f>
        <v>メールアドレス</v>
      </c>
      <c r="C110" s="68"/>
      <c r="D110" s="68"/>
      <c r="E110" s="68"/>
      <c r="F110" s="77"/>
      <c r="G110" s="78"/>
      <c r="H110" s="78"/>
      <c r="I110" s="78"/>
      <c r="J110" s="79"/>
    </row>
    <row r="112" spans="1:10">
      <c r="B112" s="86" t="str">
        <f>IF(B103="",IF(COUNTBLANK(F93:F99)=0,"","エラー！入力されていない箇所があります。"),IF(COUNTBLANK(F93:F99)+COUNTBLANK(F104:F110)=0,"","エラー！入力されていない箇所があります。"))</f>
        <v>エラー！入力されていない箇所があります。</v>
      </c>
      <c r="C112" s="86"/>
      <c r="D112" s="86"/>
      <c r="E112" s="86"/>
      <c r="F112" s="86"/>
      <c r="G112" s="86"/>
      <c r="H112" s="86"/>
      <c r="I112" s="86"/>
      <c r="J112" s="86"/>
    </row>
    <row r="114" spans="1:10">
      <c r="A114" s="70" t="s">
        <v>55</v>
      </c>
      <c r="B114" s="70"/>
      <c r="C114" s="70"/>
      <c r="D114" s="70"/>
      <c r="E114" s="70"/>
      <c r="F114" s="70"/>
      <c r="G114" s="70"/>
      <c r="H114" s="70"/>
      <c r="I114" s="70"/>
      <c r="J114" s="70"/>
    </row>
    <row r="115" spans="1:10">
      <c r="B115" s="86" t="e">
        <f>IF(AND(OR(B25="",B25="正式名称で入力されているか再確認してください。問題がなければ、本コメントは無視して構いません。"),B10="",B38="",B46="",B60="",#REF!="",B80="",B87="",B112=""),"エラーはありません。内容に問題ないことを確認の上、文部科学省に御提出ください。","エラーがありますので、もう一度エラー箇所を確認してください。")</f>
        <v>#REF!</v>
      </c>
      <c r="C115" s="86"/>
      <c r="D115" s="86"/>
      <c r="E115" s="86"/>
      <c r="F115" s="86"/>
      <c r="G115" s="86"/>
      <c r="H115" s="86"/>
      <c r="I115" s="86"/>
      <c r="J115" s="86"/>
    </row>
  </sheetData>
  <sheetProtection formatRows="0"/>
  <protectedRanges>
    <protectedRange sqref="J5 J7:J8 E17 E19:I20 E23:I23 C29 C31 G36 B41 C49:C57 G49:G56 H58 C70 C72:C76 C78 C83:C85 F93:J99 F104:J110" name="範囲1"/>
    <protectedRange sqref="E22:I22" name="範囲1_2"/>
    <protectedRange sqref="E63:I64" name="範囲1_4"/>
  </protectedRanges>
  <mergeCells count="92">
    <mergeCell ref="A3:J3"/>
    <mergeCell ref="F92:J92"/>
    <mergeCell ref="D31:J31"/>
    <mergeCell ref="C29:G29"/>
    <mergeCell ref="D74:J74"/>
    <mergeCell ref="B46:J46"/>
    <mergeCell ref="A6:J6"/>
    <mergeCell ref="E7:I7"/>
    <mergeCell ref="A15:J15"/>
    <mergeCell ref="B10:J10"/>
    <mergeCell ref="B22:D22"/>
    <mergeCell ref="E22:I22"/>
    <mergeCell ref="E20:I20"/>
    <mergeCell ref="B17:D17"/>
    <mergeCell ref="E17:I17"/>
    <mergeCell ref="E23:I23"/>
    <mergeCell ref="B115:J115"/>
    <mergeCell ref="B25:J25"/>
    <mergeCell ref="F94:J94"/>
    <mergeCell ref="B80:J80"/>
    <mergeCell ref="D75:J75"/>
    <mergeCell ref="D70:J70"/>
    <mergeCell ref="D78:J78"/>
    <mergeCell ref="D84:J84"/>
    <mergeCell ref="C36:E36"/>
    <mergeCell ref="D83:J83"/>
    <mergeCell ref="B60:J60"/>
    <mergeCell ref="B99:E99"/>
    <mergeCell ref="A90:J90"/>
    <mergeCell ref="A89:J89"/>
    <mergeCell ref="D76:J76"/>
    <mergeCell ref="F103:J103"/>
    <mergeCell ref="B23:D23"/>
    <mergeCell ref="A27:J27"/>
    <mergeCell ref="A34:J34"/>
    <mergeCell ref="A45:J45"/>
    <mergeCell ref="B32:J32"/>
    <mergeCell ref="B19:D20"/>
    <mergeCell ref="A13:J13"/>
    <mergeCell ref="E5:I5"/>
    <mergeCell ref="E8:I8"/>
    <mergeCell ref="A11:J11"/>
    <mergeCell ref="E19:I19"/>
    <mergeCell ref="F93:J93"/>
    <mergeCell ref="A68:J68"/>
    <mergeCell ref="D85:J85"/>
    <mergeCell ref="C84:C85"/>
    <mergeCell ref="B84:B85"/>
    <mergeCell ref="B93:E94"/>
    <mergeCell ref="D72:J72"/>
    <mergeCell ref="B92:E92"/>
    <mergeCell ref="A82:J82"/>
    <mergeCell ref="A77:J77"/>
    <mergeCell ref="A71:J71"/>
    <mergeCell ref="A69:J69"/>
    <mergeCell ref="B95:E95"/>
    <mergeCell ref="B96:E97"/>
    <mergeCell ref="B98:E98"/>
    <mergeCell ref="F99:J99"/>
    <mergeCell ref="F96:J96"/>
    <mergeCell ref="F97:J97"/>
    <mergeCell ref="F95:J95"/>
    <mergeCell ref="F98:J98"/>
    <mergeCell ref="A62:J62"/>
    <mergeCell ref="H58:J58"/>
    <mergeCell ref="B87:J87"/>
    <mergeCell ref="D73:J73"/>
    <mergeCell ref="B38:J38"/>
    <mergeCell ref="A48:J48"/>
    <mergeCell ref="A40:J40"/>
    <mergeCell ref="B41:J41"/>
    <mergeCell ref="B43:J43"/>
    <mergeCell ref="E63:I63"/>
    <mergeCell ref="C64:D64"/>
    <mergeCell ref="E64:I64"/>
    <mergeCell ref="B66:J66"/>
    <mergeCell ref="B110:E110"/>
    <mergeCell ref="A101:J101"/>
    <mergeCell ref="A114:J114"/>
    <mergeCell ref="F104:J104"/>
    <mergeCell ref="F105:J105"/>
    <mergeCell ref="F110:J110"/>
    <mergeCell ref="F106:J106"/>
    <mergeCell ref="F107:J107"/>
    <mergeCell ref="F108:J108"/>
    <mergeCell ref="F109:J109"/>
    <mergeCell ref="B112:J112"/>
    <mergeCell ref="B103:E103"/>
    <mergeCell ref="B104:E105"/>
    <mergeCell ref="B106:E106"/>
    <mergeCell ref="B107:E108"/>
    <mergeCell ref="B109:E109"/>
  </mergeCells>
  <phoneticPr fontId="1"/>
  <conditionalFormatting sqref="B10 B25 B32 B38 B43 B46 B60 B80 B87 B112">
    <cfRule type="notContainsBlanks" dxfId="24" priority="133">
      <formula>LEN(TRIM(B10))&gt;0</formula>
    </cfRule>
  </conditionalFormatting>
  <conditionalFormatting sqref="B115">
    <cfRule type="containsText" dxfId="23" priority="16" operator="containsText" text="エラーがあります">
      <formula>NOT(ISERROR(SEARCH("エラーがあります",B115)))</formula>
    </cfRule>
  </conditionalFormatting>
  <conditionalFormatting sqref="B115:J115">
    <cfRule type="containsText" dxfId="22" priority="3" operator="containsText" text="エラーはありません。">
      <formula>NOT(ISERROR(SEARCH("エラーはありません。",B115)))</formula>
    </cfRule>
  </conditionalFormatting>
  <conditionalFormatting sqref="C31">
    <cfRule type="expression" dxfId="21" priority="6">
      <formula>C29&lt;&gt;""</formula>
    </cfRule>
  </conditionalFormatting>
  <conditionalFormatting sqref="E22:I23">
    <cfRule type="expression" dxfId="20" priority="1">
      <formula>B22&lt;&gt;""</formula>
    </cfRule>
  </conditionalFormatting>
  <conditionalFormatting sqref="F103:J103 B104:J110">
    <cfRule type="expression" dxfId="19" priority="4">
      <formula>$B$103=""</formula>
    </cfRule>
  </conditionalFormatting>
  <conditionalFormatting sqref="H58:J58">
    <cfRule type="expression" dxfId="18" priority="11">
      <formula>$G$56="✔"</formula>
    </cfRule>
  </conditionalFormatting>
  <dataValidations count="7">
    <dataValidation type="list" allowBlank="1" showInputMessage="1" showErrorMessage="1" sqref="C78 C86 C88 C83:C84 C70 C72:C76" xr:uid="{00000000-0002-0000-0000-000000000000}">
      <formula1>" ,✔"</formula1>
    </dataValidation>
    <dataValidation type="list" allowBlank="1" showInputMessage="1" showErrorMessage="1" sqref="E17:I17" xr:uid="{00000000-0002-0000-0000-000001000000}">
      <formula1>"公立,国立,私立（学校法人立）,私立（学校設置会社立）"</formula1>
    </dataValidation>
    <dataValidation type="list" allowBlank="1" showInputMessage="1" showErrorMessage="1" sqref="C29" xr:uid="{00000000-0002-0000-0000-000002000000}">
      <formula1>"小学校,中学校,義務教育学校,中等教育学校前期課程"</formula1>
    </dataValidation>
    <dataValidation type="list" allowBlank="1" showInputMessage="1" showErrorMessage="1" sqref="C49:C57 G49:G56 C31" xr:uid="{00000000-0002-0000-0000-000003000000}">
      <formula1>"✔"</formula1>
    </dataValidation>
    <dataValidation type="date" operator="greaterThanOrEqual" allowBlank="1" showInputMessage="1" showErrorMessage="1" sqref="J5" xr:uid="{00000000-0002-0000-0000-000005000000}">
      <formula1>44197</formula1>
    </dataValidation>
    <dataValidation type="whole" allowBlank="1" showInputMessage="1" showErrorMessage="1" sqref="G36" xr:uid="{00000000-0002-0000-0000-000006000000}">
      <formula1>1</formula1>
      <formula2>99</formula2>
    </dataValidation>
    <dataValidation imeMode="disabled" allowBlank="1" showInputMessage="1" showErrorMessage="1" sqref="F96:J96 F98:J99 F107:J107 F109:J110" xr:uid="{00000000-0002-0000-0000-000007000000}"/>
  </dataValidations>
  <pageMargins left="0.7" right="0.7" top="0.75" bottom="0.75" header="0.3" footer="0.3"/>
  <pageSetup paperSize="9" scale="58" fitToHeight="0" orientation="portrait" r:id="rId1"/>
  <rowBreaks count="1" manualBreakCount="1">
    <brk id="67" max="16383" man="1"/>
  </rowBreak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11FE759D-773A-427E-A8DB-54CD02CBF25D}">
          <x14:formula1>
            <xm:f>都道府県・指定都市名!$A$2:$A$68</xm:f>
          </x14:formula1>
          <xm:sqref>E22:I22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A68"/>
  <sheetViews>
    <sheetView showGridLines="0" view="pageBreakPreview" zoomScale="60" zoomScaleNormal="100" workbookViewId="0">
      <selection activeCell="A3" sqref="A3:B3"/>
    </sheetView>
  </sheetViews>
  <sheetFormatPr defaultRowHeight="18.75"/>
  <cols>
    <col min="1" max="1" width="18.375" style="25" bestFit="1" customWidth="1"/>
    <col min="2" max="7" width="8.75" style="25"/>
    <col min="8" max="8" width="9" style="25" customWidth="1"/>
    <col min="9" max="9" width="80.75" style="25" customWidth="1"/>
    <col min="10" max="23" width="9" style="8"/>
  </cols>
  <sheetData>
    <row r="1" spans="1:23" ht="30" customHeight="1">
      <c r="A1" s="143" t="s">
        <v>56</v>
      </c>
      <c r="B1" s="143"/>
      <c r="C1" s="143"/>
      <c r="D1" s="143"/>
      <c r="E1" s="143"/>
      <c r="F1" s="143"/>
      <c r="G1" s="143"/>
      <c r="H1" s="143"/>
      <c r="I1" s="143"/>
    </row>
    <row r="2" spans="1:23" ht="30" customHeight="1">
      <c r="A2" s="70" t="str">
        <f>IF(OR(【様式２】授業時数特例校指定変更申請書!C29="小学校",【様式２】授業時数特例校指定変更申請書!C29="義務教育学校"),"授業時数を変更する教科について、黄色背景セルの値を修正してください。","本様式には記載不要です。")</f>
        <v>本様式には記載不要です。</v>
      </c>
      <c r="B2" s="70"/>
      <c r="C2" s="70"/>
      <c r="D2" s="70"/>
      <c r="E2" s="70"/>
      <c r="F2" s="70"/>
      <c r="G2" s="70"/>
      <c r="H2" s="70"/>
      <c r="I2" s="70"/>
    </row>
    <row r="3" spans="1:23" s="2" customFormat="1" ht="15.75" thickBot="1">
      <c r="A3" s="144" t="s">
        <v>57</v>
      </c>
      <c r="B3" s="145"/>
      <c r="C3" s="33" t="s">
        <v>58</v>
      </c>
      <c r="D3" s="33" t="s">
        <v>59</v>
      </c>
      <c r="E3" s="33" t="s">
        <v>60</v>
      </c>
      <c r="F3" s="33" t="s">
        <v>61</v>
      </c>
      <c r="G3" s="33" t="s">
        <v>62</v>
      </c>
      <c r="H3" s="33" t="s">
        <v>63</v>
      </c>
      <c r="I3" s="28"/>
      <c r="J3" s="9"/>
      <c r="K3" s="9"/>
      <c r="L3" s="9"/>
      <c r="M3" s="9"/>
      <c r="N3" s="9"/>
      <c r="O3" s="9"/>
      <c r="P3" s="9"/>
      <c r="Q3" s="9"/>
      <c r="R3" s="9"/>
      <c r="S3" s="9"/>
      <c r="T3" s="9"/>
      <c r="U3" s="9"/>
      <c r="V3" s="9"/>
      <c r="W3" s="9"/>
    </row>
    <row r="4" spans="1:23" s="2" customFormat="1" ht="13.5" customHeight="1" thickTop="1">
      <c r="A4" s="146" t="s">
        <v>64</v>
      </c>
      <c r="B4" s="147"/>
      <c r="C4" s="34">
        <f t="shared" ref="C4:H4" si="0">SUM(C7,C10,C13,C16,C19,C22,C25,C28,C31,C34,C37,C40,C43,C46,C49:C68)</f>
        <v>850</v>
      </c>
      <c r="D4" s="34">
        <f t="shared" si="0"/>
        <v>910</v>
      </c>
      <c r="E4" s="34">
        <f t="shared" si="0"/>
        <v>980</v>
      </c>
      <c r="F4" s="34">
        <f t="shared" si="0"/>
        <v>1015</v>
      </c>
      <c r="G4" s="34">
        <f t="shared" si="0"/>
        <v>1015</v>
      </c>
      <c r="H4" s="35">
        <f t="shared" si="0"/>
        <v>1015</v>
      </c>
      <c r="I4" s="28" t="s">
        <v>65</v>
      </c>
      <c r="J4" s="10" t="str">
        <f t="shared" ref="J4:O4" si="1">IF(C6&lt;0,1,"")</f>
        <v/>
      </c>
      <c r="K4" s="10" t="str">
        <f t="shared" si="1"/>
        <v/>
      </c>
      <c r="L4" s="10" t="str">
        <f t="shared" si="1"/>
        <v/>
      </c>
      <c r="M4" s="10" t="str">
        <f t="shared" si="1"/>
        <v/>
      </c>
      <c r="N4" s="10" t="str">
        <f t="shared" si="1"/>
        <v/>
      </c>
      <c r="O4" s="10" t="str">
        <f t="shared" si="1"/>
        <v/>
      </c>
      <c r="P4" s="9"/>
      <c r="Q4" s="9"/>
      <c r="R4" s="9"/>
      <c r="S4" s="9"/>
      <c r="T4" s="9"/>
      <c r="U4" s="9"/>
      <c r="V4" s="9"/>
      <c r="W4" s="9"/>
    </row>
    <row r="5" spans="1:23" s="2" customFormat="1" ht="15">
      <c r="A5" s="148"/>
      <c r="B5" s="149"/>
      <c r="C5" s="36">
        <v>850</v>
      </c>
      <c r="D5" s="36">
        <v>910</v>
      </c>
      <c r="E5" s="36">
        <v>980</v>
      </c>
      <c r="F5" s="36">
        <v>1015</v>
      </c>
      <c r="G5" s="36">
        <v>1015</v>
      </c>
      <c r="H5" s="37">
        <v>1015</v>
      </c>
      <c r="I5" s="28" t="s">
        <v>66</v>
      </c>
      <c r="J5" s="10"/>
      <c r="K5" s="10"/>
      <c r="L5" s="10"/>
      <c r="M5" s="10"/>
      <c r="N5" s="10"/>
      <c r="O5" s="10"/>
      <c r="P5" s="9"/>
      <c r="Q5" s="9"/>
      <c r="R5" s="9"/>
      <c r="S5" s="9"/>
      <c r="T5" s="9"/>
      <c r="U5" s="9"/>
      <c r="V5" s="9"/>
      <c r="W5" s="9"/>
    </row>
    <row r="6" spans="1:23" s="2" customFormat="1" ht="15.75" thickBot="1">
      <c r="A6" s="150"/>
      <c r="B6" s="151"/>
      <c r="C6" s="38">
        <f t="shared" ref="C6:H6" si="2">C4-C5</f>
        <v>0</v>
      </c>
      <c r="D6" s="38">
        <f t="shared" si="2"/>
        <v>0</v>
      </c>
      <c r="E6" s="38">
        <f t="shared" si="2"/>
        <v>0</v>
      </c>
      <c r="F6" s="38">
        <f t="shared" si="2"/>
        <v>0</v>
      </c>
      <c r="G6" s="38">
        <f t="shared" si="2"/>
        <v>0</v>
      </c>
      <c r="H6" s="39">
        <f t="shared" si="2"/>
        <v>0</v>
      </c>
      <c r="I6" s="25" t="s">
        <v>67</v>
      </c>
      <c r="J6" s="10"/>
      <c r="K6" s="10"/>
      <c r="L6" s="10"/>
      <c r="M6" s="10"/>
      <c r="N6" s="10"/>
      <c r="O6" s="10"/>
      <c r="P6" s="9"/>
      <c r="Q6" s="9"/>
      <c r="R6" s="9"/>
      <c r="S6" s="9"/>
      <c r="T6" s="9"/>
      <c r="U6" s="9"/>
      <c r="V6" s="9"/>
      <c r="W6" s="9"/>
    </row>
    <row r="7" spans="1:23" s="2" customFormat="1" ht="13.5" customHeight="1" thickTop="1">
      <c r="A7" s="152" t="s">
        <v>68</v>
      </c>
      <c r="B7" s="154" t="s">
        <v>69</v>
      </c>
      <c r="C7" s="40">
        <v>306</v>
      </c>
      <c r="D7" s="40">
        <v>315</v>
      </c>
      <c r="E7" s="40">
        <v>245</v>
      </c>
      <c r="F7" s="40">
        <v>245</v>
      </c>
      <c r="G7" s="40">
        <v>175</v>
      </c>
      <c r="H7" s="40">
        <v>175</v>
      </c>
      <c r="I7" s="25"/>
      <c r="J7" s="10" t="str">
        <f t="shared" ref="J7:O7" si="3">IF(C8="-","",IF(C8&lt;=35,IF(C7&lt;C8,100,""),IF(-C9&gt;C8/10,1,"")))</f>
        <v/>
      </c>
      <c r="K7" s="10" t="str">
        <f t="shared" si="3"/>
        <v/>
      </c>
      <c r="L7" s="10" t="str">
        <f t="shared" si="3"/>
        <v/>
      </c>
      <c r="M7" s="10" t="str">
        <f t="shared" si="3"/>
        <v/>
      </c>
      <c r="N7" s="10" t="str">
        <f t="shared" si="3"/>
        <v/>
      </c>
      <c r="O7" s="10" t="str">
        <f t="shared" si="3"/>
        <v/>
      </c>
      <c r="P7" s="9"/>
      <c r="Q7" s="9"/>
      <c r="R7" s="9"/>
      <c r="S7" s="9"/>
      <c r="T7" s="9"/>
      <c r="U7" s="9"/>
      <c r="V7" s="9"/>
      <c r="W7" s="9"/>
    </row>
    <row r="8" spans="1:23" s="2" customFormat="1" ht="15">
      <c r="A8" s="152"/>
      <c r="B8" s="154"/>
      <c r="C8" s="41">
        <v>306</v>
      </c>
      <c r="D8" s="41">
        <v>315</v>
      </c>
      <c r="E8" s="41">
        <v>245</v>
      </c>
      <c r="F8" s="41">
        <v>245</v>
      </c>
      <c r="G8" s="41">
        <v>175</v>
      </c>
      <c r="H8" s="41">
        <v>175</v>
      </c>
      <c r="I8" s="29" t="s">
        <v>55</v>
      </c>
      <c r="J8" s="10"/>
      <c r="K8" s="10"/>
      <c r="L8" s="10"/>
      <c r="M8" s="10"/>
      <c r="N8" s="10"/>
      <c r="O8" s="10"/>
      <c r="P8" s="9"/>
      <c r="Q8" s="9"/>
      <c r="R8" s="9"/>
      <c r="S8" s="9"/>
      <c r="T8" s="9"/>
      <c r="U8" s="9"/>
      <c r="V8" s="9"/>
      <c r="W8" s="9"/>
    </row>
    <row r="9" spans="1:23" s="2" customFormat="1" ht="15">
      <c r="A9" s="152"/>
      <c r="B9" s="155"/>
      <c r="C9" s="42">
        <f t="shared" ref="C9:H9" si="4">C7-C8</f>
        <v>0</v>
      </c>
      <c r="D9" s="42">
        <f t="shared" si="4"/>
        <v>0</v>
      </c>
      <c r="E9" s="42">
        <f t="shared" si="4"/>
        <v>0</v>
      </c>
      <c r="F9" s="42">
        <f t="shared" si="4"/>
        <v>0</v>
      </c>
      <c r="G9" s="42">
        <f t="shared" si="4"/>
        <v>0</v>
      </c>
      <c r="H9" s="42">
        <f t="shared" si="4"/>
        <v>0</v>
      </c>
      <c r="I9" s="142" t="str">
        <f>IF(A2="本様式には記載不要です。","",IF(COUNTIF(I11:I16,"")=6,"ＯＫ！別紙１－１にエラーはありませんが、誤りがないか再度確認してください。",IF(AND(【様式２】授業時数特例校指定変更申請書!C31="✔",I11="",I12=""),"以下のコメントを御確認ください。小中一貫教科等の設定に伴い以下のようになっている場合は、コメントを無視して構いません。","エラーがありますので、以下を御確認ください。")))</f>
        <v/>
      </c>
      <c r="J9" s="10"/>
      <c r="K9" s="10"/>
      <c r="L9" s="10"/>
      <c r="M9" s="10"/>
      <c r="N9" s="10"/>
      <c r="O9" s="10"/>
      <c r="P9" s="9"/>
      <c r="Q9" s="9"/>
      <c r="R9" s="9"/>
      <c r="S9" s="9"/>
      <c r="T9" s="9"/>
      <c r="U9" s="9"/>
      <c r="V9" s="9"/>
      <c r="W9" s="9"/>
    </row>
    <row r="10" spans="1:23" s="2" customFormat="1" ht="15">
      <c r="A10" s="152"/>
      <c r="B10" s="156" t="s">
        <v>70</v>
      </c>
      <c r="C10" s="157" t="s">
        <v>71</v>
      </c>
      <c r="D10" s="157" t="s">
        <v>71</v>
      </c>
      <c r="E10" s="43">
        <v>70</v>
      </c>
      <c r="F10" s="43">
        <v>90</v>
      </c>
      <c r="G10" s="43">
        <v>100</v>
      </c>
      <c r="H10" s="43">
        <v>105</v>
      </c>
      <c r="I10" s="142"/>
      <c r="J10" s="10" t="str">
        <f t="shared" ref="J10:O10" si="5">IF(C11="-","",IF(C11&lt;=35,IF(C10&lt;C11,100,""),IF(-C12&gt;C11/10,1,"")))</f>
        <v/>
      </c>
      <c r="K10" s="10" t="str">
        <f t="shared" si="5"/>
        <v/>
      </c>
      <c r="L10" s="10" t="str">
        <f t="shared" si="5"/>
        <v/>
      </c>
      <c r="M10" s="10" t="str">
        <f t="shared" si="5"/>
        <v/>
      </c>
      <c r="N10" s="10" t="str">
        <f t="shared" si="5"/>
        <v/>
      </c>
      <c r="O10" s="10" t="str">
        <f t="shared" si="5"/>
        <v/>
      </c>
      <c r="P10" s="9"/>
      <c r="Q10" s="9"/>
      <c r="R10" s="9"/>
      <c r="S10" s="9"/>
      <c r="T10" s="9"/>
      <c r="U10" s="9"/>
      <c r="V10" s="9"/>
      <c r="W10" s="9"/>
    </row>
    <row r="11" spans="1:23" s="2" customFormat="1" ht="15">
      <c r="A11" s="152"/>
      <c r="B11" s="154"/>
      <c r="C11" s="158"/>
      <c r="D11" s="158"/>
      <c r="E11" s="41">
        <v>70</v>
      </c>
      <c r="F11" s="41">
        <v>90</v>
      </c>
      <c r="G11" s="41">
        <v>100</v>
      </c>
      <c r="H11" s="41">
        <v>105</v>
      </c>
      <c r="I11" s="27" t="str">
        <f>IF(【様式２】授業時数特例校指定変更申請書!C29="義務教育学校",IF(AND(SUMIF('別紙１－２　中学校、義務教育学校後期課程、中等教育学校前期課程'!C8:E43,"&lt;0")=0,SUMIF(C7:H48,"&lt;0")=0),"エラー！授業時数を標準より削減する教科等がない場合、本特例の申請は不要です。",""),IF(A2="本様式には記載不要です。","",IF(SUMIF(C7:H48,"&lt;0")=0,"エラー！授業時数を標準より削減する教科等がない場合、本特例の申請は不要です。","")))</f>
        <v/>
      </c>
      <c r="J11" s="10"/>
      <c r="K11" s="10"/>
      <c r="L11" s="10"/>
      <c r="M11" s="10"/>
      <c r="N11" s="10"/>
      <c r="O11" s="10"/>
      <c r="P11" s="9"/>
      <c r="Q11" s="9"/>
      <c r="R11" s="9"/>
      <c r="S11" s="9"/>
      <c r="T11" s="9"/>
      <c r="U11" s="9"/>
      <c r="V11" s="9"/>
      <c r="W11" s="9"/>
    </row>
    <row r="12" spans="1:23" s="2" customFormat="1" ht="15">
      <c r="A12" s="152"/>
      <c r="B12" s="155"/>
      <c r="C12" s="159"/>
      <c r="D12" s="159"/>
      <c r="E12" s="42">
        <f>E10-E11</f>
        <v>0</v>
      </c>
      <c r="F12" s="42">
        <f>F10-F11</f>
        <v>0</v>
      </c>
      <c r="G12" s="42">
        <f>G10-G11</f>
        <v>0</v>
      </c>
      <c r="H12" s="42">
        <f>H10-H11</f>
        <v>0</v>
      </c>
      <c r="I12" s="27" t="str">
        <f>IF(SUM(J4:O4)&gt;0,"エラー！各学年の総授業時数が標準授業時数を下回っています。","")</f>
        <v/>
      </c>
      <c r="J12" s="10"/>
      <c r="K12" s="10"/>
      <c r="L12" s="10"/>
      <c r="M12" s="10"/>
      <c r="N12" s="10"/>
      <c r="O12" s="10"/>
      <c r="P12" s="9"/>
      <c r="Q12" s="9"/>
      <c r="R12" s="9"/>
      <c r="S12" s="9"/>
      <c r="T12" s="9"/>
      <c r="U12" s="9"/>
      <c r="V12" s="9"/>
      <c r="W12" s="9"/>
    </row>
    <row r="13" spans="1:23" s="2" customFormat="1" ht="15">
      <c r="A13" s="152"/>
      <c r="B13" s="156" t="s">
        <v>72</v>
      </c>
      <c r="C13" s="43">
        <v>136</v>
      </c>
      <c r="D13" s="43">
        <v>175</v>
      </c>
      <c r="E13" s="43">
        <v>175</v>
      </c>
      <c r="F13" s="43">
        <v>175</v>
      </c>
      <c r="G13" s="43">
        <v>175</v>
      </c>
      <c r="H13" s="43">
        <v>175</v>
      </c>
      <c r="I13" s="27" t="str">
        <f>IF(SUMIF(J7:O46,1)&gt;0,IF(【様式２】授業時数特例校指定変更申請書!C31="✔","コメント：１割を超えて授業時数を削減しています。御確認ください。","エラー！１割を超えて授業時数を削減することはできません。"),"")</f>
        <v/>
      </c>
      <c r="J13" s="10" t="str">
        <f t="shared" ref="J13:O13" si="6">IF(C14="-","",IF(C14&lt;=35,IF(C13&lt;C14,100,""),IF(-C15&gt;C14/10,1,"")))</f>
        <v/>
      </c>
      <c r="K13" s="10" t="str">
        <f t="shared" si="6"/>
        <v/>
      </c>
      <c r="L13" s="10" t="str">
        <f t="shared" si="6"/>
        <v/>
      </c>
      <c r="M13" s="10" t="str">
        <f t="shared" si="6"/>
        <v/>
      </c>
      <c r="N13" s="10" t="str">
        <f t="shared" si="6"/>
        <v/>
      </c>
      <c r="O13" s="10" t="str">
        <f t="shared" si="6"/>
        <v/>
      </c>
      <c r="P13" s="9"/>
      <c r="Q13" s="9"/>
      <c r="R13" s="9"/>
      <c r="S13" s="9"/>
      <c r="T13" s="9"/>
      <c r="U13" s="9"/>
      <c r="V13" s="9"/>
      <c r="W13" s="9"/>
    </row>
    <row r="14" spans="1:23" s="2" customFormat="1" ht="15">
      <c r="A14" s="152"/>
      <c r="B14" s="154"/>
      <c r="C14" s="41">
        <v>136</v>
      </c>
      <c r="D14" s="41">
        <v>175</v>
      </c>
      <c r="E14" s="41">
        <v>175</v>
      </c>
      <c r="F14" s="41">
        <v>175</v>
      </c>
      <c r="G14" s="41">
        <v>175</v>
      </c>
      <c r="H14" s="41">
        <v>175</v>
      </c>
      <c r="I14" s="27" t="str">
        <f>IF(SUMIF(J7:O46,100)&gt;=100,IF(【様式２】授業時数特例校指定変更申請書!C31="✔","コメント：標準授業時数が35時間以下の教科等の授業時数を削減しています。御確認ください。","エラー！標準授業時数が35時間以下の教科等の授業時数は削減できません。"),"")</f>
        <v/>
      </c>
      <c r="J14" s="10"/>
      <c r="K14" s="10"/>
      <c r="L14" s="10"/>
      <c r="M14" s="10"/>
      <c r="N14" s="10"/>
      <c r="O14" s="10"/>
      <c r="P14" s="9"/>
      <c r="Q14" s="9"/>
      <c r="R14" s="9"/>
      <c r="S14" s="9"/>
      <c r="T14" s="9"/>
      <c r="U14" s="9"/>
      <c r="V14" s="9"/>
      <c r="W14" s="9"/>
    </row>
    <row r="15" spans="1:23" s="2" customFormat="1" ht="15">
      <c r="A15" s="152"/>
      <c r="B15" s="155"/>
      <c r="C15" s="42">
        <f t="shared" ref="C15:H15" si="7">C13-C14</f>
        <v>0</v>
      </c>
      <c r="D15" s="42">
        <f t="shared" si="7"/>
        <v>0</v>
      </c>
      <c r="E15" s="42">
        <f t="shared" si="7"/>
        <v>0</v>
      </c>
      <c r="F15" s="42">
        <f t="shared" si="7"/>
        <v>0</v>
      </c>
      <c r="G15" s="42">
        <f t="shared" si="7"/>
        <v>0</v>
      </c>
      <c r="H15" s="42">
        <f t="shared" si="7"/>
        <v>0</v>
      </c>
      <c r="I15" s="27" t="str">
        <f>IF(SUMIF(J7:O46,10000)&gt;=10000,IF(【様式２】授業時数特例校指定変更申請書!C31="✔","コメント：総合的な学習の時間の授業時数を削減しています。御確認ください。","エラー！総合的な学習の時間の授業時数は削減できません。"),"")</f>
        <v/>
      </c>
      <c r="J15" s="10"/>
      <c r="K15" s="10"/>
      <c r="L15" s="10"/>
      <c r="M15" s="10"/>
      <c r="N15" s="10"/>
      <c r="O15" s="10"/>
      <c r="P15" s="9"/>
      <c r="Q15" s="9"/>
      <c r="R15" s="9"/>
      <c r="S15" s="9"/>
      <c r="T15" s="9"/>
      <c r="U15" s="9"/>
      <c r="V15" s="9"/>
      <c r="W15" s="9"/>
    </row>
    <row r="16" spans="1:23" s="2" customFormat="1" ht="15">
      <c r="A16" s="152"/>
      <c r="B16" s="156" t="s">
        <v>73</v>
      </c>
      <c r="C16" s="157" t="s">
        <v>71</v>
      </c>
      <c r="D16" s="157" t="s">
        <v>71</v>
      </c>
      <c r="E16" s="43">
        <v>90</v>
      </c>
      <c r="F16" s="43">
        <v>105</v>
      </c>
      <c r="G16" s="43">
        <v>105</v>
      </c>
      <c r="H16" s="43">
        <v>105</v>
      </c>
      <c r="I16" s="27" t="str">
        <f>IF(COUNTIF(I49:I68,"エラー！記入箇所を確認してください。")&gt;0,"エラー！小中一貫教科等の記入について、記入箇所を確認してください。","")</f>
        <v/>
      </c>
      <c r="J16" s="10" t="str">
        <f t="shared" ref="J16:O16" si="8">IF(C17="-","",IF(C17&lt;=35,IF(C16&lt;C17,100,""),IF(-C18&gt;C17/10,1,"")))</f>
        <v/>
      </c>
      <c r="K16" s="10" t="str">
        <f t="shared" si="8"/>
        <v/>
      </c>
      <c r="L16" s="10" t="str">
        <f t="shared" si="8"/>
        <v/>
      </c>
      <c r="M16" s="10" t="str">
        <f t="shared" si="8"/>
        <v/>
      </c>
      <c r="N16" s="10" t="str">
        <f t="shared" si="8"/>
        <v/>
      </c>
      <c r="O16" s="10" t="str">
        <f t="shared" si="8"/>
        <v/>
      </c>
      <c r="P16" s="9"/>
      <c r="Q16" s="9"/>
      <c r="R16" s="9"/>
      <c r="S16" s="9"/>
      <c r="T16" s="9"/>
      <c r="U16" s="9"/>
      <c r="V16" s="9"/>
      <c r="W16" s="9"/>
    </row>
    <row r="17" spans="1:23" s="2" customFormat="1" ht="15">
      <c r="A17" s="152"/>
      <c r="B17" s="154"/>
      <c r="C17" s="158"/>
      <c r="D17" s="158"/>
      <c r="E17" s="41">
        <v>90</v>
      </c>
      <c r="F17" s="41">
        <v>105</v>
      </c>
      <c r="G17" s="41">
        <v>105</v>
      </c>
      <c r="H17" s="41">
        <v>105</v>
      </c>
      <c r="I17" s="27"/>
      <c r="J17" s="10"/>
      <c r="K17" s="10"/>
      <c r="L17" s="10"/>
      <c r="M17" s="10"/>
      <c r="N17" s="10"/>
      <c r="O17" s="10"/>
      <c r="P17" s="9"/>
      <c r="Q17" s="9"/>
      <c r="R17" s="9"/>
      <c r="S17" s="9"/>
      <c r="T17" s="9"/>
      <c r="U17" s="9"/>
      <c r="V17" s="9"/>
      <c r="W17" s="9"/>
    </row>
    <row r="18" spans="1:23" s="2" customFormat="1" ht="15">
      <c r="A18" s="152"/>
      <c r="B18" s="155"/>
      <c r="C18" s="159"/>
      <c r="D18" s="159"/>
      <c r="E18" s="42">
        <f>E16-E17</f>
        <v>0</v>
      </c>
      <c r="F18" s="42">
        <f>F16-F17</f>
        <v>0</v>
      </c>
      <c r="G18" s="42">
        <f>G16-G17</f>
        <v>0</v>
      </c>
      <c r="H18" s="42">
        <f>H16-H17</f>
        <v>0</v>
      </c>
      <c r="I18" s="25"/>
      <c r="J18" s="10"/>
      <c r="K18" s="10"/>
      <c r="L18" s="10"/>
      <c r="M18" s="10"/>
      <c r="N18" s="10"/>
      <c r="O18" s="10"/>
      <c r="P18" s="9"/>
      <c r="Q18" s="9"/>
      <c r="R18" s="9"/>
      <c r="S18" s="9"/>
      <c r="T18" s="9"/>
      <c r="U18" s="9"/>
      <c r="V18" s="9"/>
      <c r="W18" s="9"/>
    </row>
    <row r="19" spans="1:23" s="2" customFormat="1" ht="15">
      <c r="A19" s="152"/>
      <c r="B19" s="156" t="s">
        <v>74</v>
      </c>
      <c r="C19" s="43">
        <v>102</v>
      </c>
      <c r="D19" s="43">
        <v>105</v>
      </c>
      <c r="E19" s="157" t="s">
        <v>71</v>
      </c>
      <c r="F19" s="157" t="s">
        <v>71</v>
      </c>
      <c r="G19" s="157" t="s">
        <v>71</v>
      </c>
      <c r="H19" s="157" t="s">
        <v>71</v>
      </c>
      <c r="I19" s="25"/>
      <c r="J19" s="10" t="str">
        <f t="shared" ref="J19:O19" si="9">IF(C20="-","",IF(C20&lt;=35,IF(C19&lt;C20,100,""),IF(-C21&gt;C20/10,1,"")))</f>
        <v/>
      </c>
      <c r="K19" s="10" t="str">
        <f t="shared" si="9"/>
        <v/>
      </c>
      <c r="L19" s="10" t="str">
        <f t="shared" si="9"/>
        <v/>
      </c>
      <c r="M19" s="10" t="str">
        <f t="shared" si="9"/>
        <v/>
      </c>
      <c r="N19" s="10" t="str">
        <f t="shared" si="9"/>
        <v/>
      </c>
      <c r="O19" s="10" t="str">
        <f t="shared" si="9"/>
        <v/>
      </c>
      <c r="P19" s="9"/>
      <c r="Q19" s="9"/>
      <c r="R19" s="9"/>
      <c r="S19" s="9"/>
      <c r="T19" s="9"/>
      <c r="U19" s="9"/>
      <c r="V19" s="9"/>
      <c r="W19" s="9"/>
    </row>
    <row r="20" spans="1:23" s="2" customFormat="1" ht="15">
      <c r="A20" s="152"/>
      <c r="B20" s="154"/>
      <c r="C20" s="41">
        <v>102</v>
      </c>
      <c r="D20" s="41">
        <v>105</v>
      </c>
      <c r="E20" s="158"/>
      <c r="F20" s="158"/>
      <c r="G20" s="158"/>
      <c r="H20" s="158"/>
      <c r="I20" s="25"/>
      <c r="J20" s="10"/>
      <c r="K20" s="10"/>
      <c r="L20" s="10"/>
      <c r="M20" s="10"/>
      <c r="N20" s="10"/>
      <c r="O20" s="10"/>
      <c r="P20" s="9"/>
      <c r="Q20" s="9"/>
      <c r="R20" s="9"/>
      <c r="S20" s="9"/>
      <c r="T20" s="9"/>
      <c r="U20" s="9"/>
      <c r="V20" s="9"/>
      <c r="W20" s="9"/>
    </row>
    <row r="21" spans="1:23" s="2" customFormat="1" ht="15">
      <c r="A21" s="152"/>
      <c r="B21" s="155"/>
      <c r="C21" s="44">
        <f>C19-C20</f>
        <v>0</v>
      </c>
      <c r="D21" s="44">
        <f>D19-D20</f>
        <v>0</v>
      </c>
      <c r="E21" s="159"/>
      <c r="F21" s="159"/>
      <c r="G21" s="159"/>
      <c r="H21" s="159"/>
      <c r="I21" s="25"/>
      <c r="J21" s="10"/>
      <c r="K21" s="10"/>
      <c r="L21" s="10"/>
      <c r="M21" s="10"/>
      <c r="N21" s="10"/>
      <c r="O21" s="10"/>
      <c r="P21" s="9"/>
      <c r="Q21" s="9"/>
      <c r="R21" s="9"/>
      <c r="S21" s="9"/>
      <c r="T21" s="9"/>
      <c r="U21" s="9"/>
      <c r="V21" s="9"/>
      <c r="W21" s="9"/>
    </row>
    <row r="22" spans="1:23" s="2" customFormat="1" ht="15">
      <c r="A22" s="152"/>
      <c r="B22" s="156" t="s">
        <v>75</v>
      </c>
      <c r="C22" s="43">
        <v>68</v>
      </c>
      <c r="D22" s="43">
        <v>70</v>
      </c>
      <c r="E22" s="43">
        <v>60</v>
      </c>
      <c r="F22" s="43">
        <v>60</v>
      </c>
      <c r="G22" s="43">
        <v>50</v>
      </c>
      <c r="H22" s="43">
        <v>50</v>
      </c>
      <c r="I22" s="25"/>
      <c r="J22" s="10" t="str">
        <f t="shared" ref="J22:O22" si="10">IF(C23="-","",IF(C23&lt;=35,IF(C22&lt;C23,100,""),IF(-C24&gt;C23/10,1,"")))</f>
        <v/>
      </c>
      <c r="K22" s="10" t="str">
        <f t="shared" si="10"/>
        <v/>
      </c>
      <c r="L22" s="10" t="str">
        <f t="shared" si="10"/>
        <v/>
      </c>
      <c r="M22" s="10" t="str">
        <f t="shared" si="10"/>
        <v/>
      </c>
      <c r="N22" s="10" t="str">
        <f t="shared" si="10"/>
        <v/>
      </c>
      <c r="O22" s="10" t="str">
        <f t="shared" si="10"/>
        <v/>
      </c>
      <c r="P22" s="9"/>
      <c r="Q22" s="9"/>
      <c r="R22" s="9"/>
      <c r="S22" s="9"/>
      <c r="T22" s="9"/>
      <c r="U22" s="9"/>
      <c r="V22" s="9"/>
      <c r="W22" s="9"/>
    </row>
    <row r="23" spans="1:23" s="2" customFormat="1" ht="15">
      <c r="A23" s="152"/>
      <c r="B23" s="154"/>
      <c r="C23" s="41">
        <v>68</v>
      </c>
      <c r="D23" s="41">
        <v>70</v>
      </c>
      <c r="E23" s="41">
        <v>60</v>
      </c>
      <c r="F23" s="41">
        <v>60</v>
      </c>
      <c r="G23" s="41">
        <v>50</v>
      </c>
      <c r="H23" s="41">
        <v>50</v>
      </c>
      <c r="I23" s="25"/>
      <c r="J23" s="10"/>
      <c r="K23" s="10"/>
      <c r="L23" s="10"/>
      <c r="M23" s="10"/>
      <c r="N23" s="10"/>
      <c r="O23" s="10"/>
      <c r="P23" s="9"/>
      <c r="Q23" s="9"/>
      <c r="R23" s="9"/>
      <c r="S23" s="9"/>
      <c r="T23" s="9"/>
      <c r="U23" s="9"/>
      <c r="V23" s="9"/>
      <c r="W23" s="9"/>
    </row>
    <row r="24" spans="1:23" s="2" customFormat="1" ht="15">
      <c r="A24" s="152"/>
      <c r="B24" s="155"/>
      <c r="C24" s="42">
        <f t="shared" ref="C24:H24" si="11">C22-C23</f>
        <v>0</v>
      </c>
      <c r="D24" s="42">
        <f t="shared" si="11"/>
        <v>0</v>
      </c>
      <c r="E24" s="42">
        <f t="shared" si="11"/>
        <v>0</v>
      </c>
      <c r="F24" s="42">
        <f t="shared" si="11"/>
        <v>0</v>
      </c>
      <c r="G24" s="42">
        <f t="shared" si="11"/>
        <v>0</v>
      </c>
      <c r="H24" s="42">
        <f t="shared" si="11"/>
        <v>0</v>
      </c>
      <c r="I24" s="25"/>
      <c r="J24" s="10"/>
      <c r="K24" s="10"/>
      <c r="L24" s="10"/>
      <c r="M24" s="10"/>
      <c r="N24" s="10"/>
      <c r="O24" s="10"/>
      <c r="P24" s="9"/>
      <c r="Q24" s="9"/>
      <c r="R24" s="9"/>
      <c r="S24" s="9"/>
      <c r="T24" s="9"/>
      <c r="U24" s="9"/>
      <c r="V24" s="9"/>
      <c r="W24" s="9"/>
    </row>
    <row r="25" spans="1:23" s="2" customFormat="1" ht="15">
      <c r="A25" s="152"/>
      <c r="B25" s="156" t="s">
        <v>76</v>
      </c>
      <c r="C25" s="43">
        <v>68</v>
      </c>
      <c r="D25" s="43">
        <v>70</v>
      </c>
      <c r="E25" s="43">
        <v>60</v>
      </c>
      <c r="F25" s="43">
        <v>60</v>
      </c>
      <c r="G25" s="43">
        <v>50</v>
      </c>
      <c r="H25" s="43">
        <v>50</v>
      </c>
      <c r="I25" s="25"/>
      <c r="J25" s="10" t="str">
        <f t="shared" ref="J25:O25" si="12">IF(C26="-","",IF(C26&lt;=35,IF(C25&lt;C26,100,""),IF(-C27&gt;C26/10,1,"")))</f>
        <v/>
      </c>
      <c r="K25" s="10" t="str">
        <f t="shared" si="12"/>
        <v/>
      </c>
      <c r="L25" s="10" t="str">
        <f t="shared" si="12"/>
        <v/>
      </c>
      <c r="M25" s="10" t="str">
        <f t="shared" si="12"/>
        <v/>
      </c>
      <c r="N25" s="10" t="str">
        <f t="shared" si="12"/>
        <v/>
      </c>
      <c r="O25" s="10" t="str">
        <f t="shared" si="12"/>
        <v/>
      </c>
      <c r="P25" s="9"/>
      <c r="Q25" s="9"/>
      <c r="R25" s="9"/>
      <c r="S25" s="9"/>
      <c r="T25" s="9"/>
      <c r="U25" s="9"/>
      <c r="V25" s="9"/>
      <c r="W25" s="9"/>
    </row>
    <row r="26" spans="1:23" s="2" customFormat="1" ht="15">
      <c r="A26" s="152"/>
      <c r="B26" s="154"/>
      <c r="C26" s="41">
        <v>68</v>
      </c>
      <c r="D26" s="41">
        <v>70</v>
      </c>
      <c r="E26" s="41">
        <v>60</v>
      </c>
      <c r="F26" s="41">
        <v>60</v>
      </c>
      <c r="G26" s="41">
        <v>50</v>
      </c>
      <c r="H26" s="41">
        <v>50</v>
      </c>
      <c r="I26" s="25"/>
      <c r="J26" s="10"/>
      <c r="K26" s="10"/>
      <c r="L26" s="10"/>
      <c r="M26" s="10"/>
      <c r="N26" s="10"/>
      <c r="O26" s="10"/>
      <c r="P26" s="9"/>
      <c r="Q26" s="9"/>
      <c r="R26" s="9"/>
      <c r="S26" s="9"/>
      <c r="T26" s="9"/>
      <c r="U26" s="9"/>
      <c r="V26" s="9"/>
      <c r="W26" s="9"/>
    </row>
    <row r="27" spans="1:23" s="2" customFormat="1" ht="15">
      <c r="A27" s="152"/>
      <c r="B27" s="155"/>
      <c r="C27" s="42">
        <f t="shared" ref="C27:H27" si="13">C25-C26</f>
        <v>0</v>
      </c>
      <c r="D27" s="42">
        <f t="shared" si="13"/>
        <v>0</v>
      </c>
      <c r="E27" s="42">
        <f t="shared" si="13"/>
        <v>0</v>
      </c>
      <c r="F27" s="42">
        <f t="shared" si="13"/>
        <v>0</v>
      </c>
      <c r="G27" s="42">
        <f t="shared" si="13"/>
        <v>0</v>
      </c>
      <c r="H27" s="42">
        <f t="shared" si="13"/>
        <v>0</v>
      </c>
      <c r="I27" s="25"/>
      <c r="J27" s="10"/>
      <c r="K27" s="10"/>
      <c r="L27" s="10"/>
      <c r="M27" s="10"/>
      <c r="N27" s="10"/>
      <c r="O27" s="10"/>
      <c r="P27" s="9"/>
      <c r="Q27" s="9"/>
      <c r="R27" s="9"/>
      <c r="S27" s="9"/>
      <c r="T27" s="9"/>
      <c r="U27" s="9"/>
      <c r="V27" s="9"/>
      <c r="W27" s="9"/>
    </row>
    <row r="28" spans="1:23" s="2" customFormat="1" ht="15">
      <c r="A28" s="152"/>
      <c r="B28" s="156" t="s">
        <v>77</v>
      </c>
      <c r="C28" s="157" t="s">
        <v>71</v>
      </c>
      <c r="D28" s="157" t="s">
        <v>71</v>
      </c>
      <c r="E28" s="157" t="s">
        <v>71</v>
      </c>
      <c r="F28" s="157" t="s">
        <v>71</v>
      </c>
      <c r="G28" s="43">
        <v>60</v>
      </c>
      <c r="H28" s="43">
        <v>55</v>
      </c>
      <c r="I28" s="25"/>
      <c r="J28" s="10" t="str">
        <f t="shared" ref="J28:O28" si="14">IF(C29="-","",IF(C29&lt;=35,IF(C28&lt;C29,100,""),IF(-C30&gt;C29/10,1,"")))</f>
        <v/>
      </c>
      <c r="K28" s="10" t="str">
        <f t="shared" si="14"/>
        <v/>
      </c>
      <c r="L28" s="10" t="str">
        <f t="shared" si="14"/>
        <v/>
      </c>
      <c r="M28" s="10" t="str">
        <f t="shared" si="14"/>
        <v/>
      </c>
      <c r="N28" s="10" t="str">
        <f t="shared" si="14"/>
        <v/>
      </c>
      <c r="O28" s="10" t="str">
        <f t="shared" si="14"/>
        <v/>
      </c>
      <c r="P28" s="9"/>
      <c r="Q28" s="9"/>
      <c r="R28" s="9"/>
      <c r="S28" s="9"/>
      <c r="T28" s="9"/>
      <c r="U28" s="9"/>
      <c r="V28" s="9"/>
      <c r="W28" s="9"/>
    </row>
    <row r="29" spans="1:23" s="2" customFormat="1" ht="15">
      <c r="A29" s="152"/>
      <c r="B29" s="154"/>
      <c r="C29" s="158"/>
      <c r="D29" s="158"/>
      <c r="E29" s="158"/>
      <c r="F29" s="158"/>
      <c r="G29" s="41">
        <v>60</v>
      </c>
      <c r="H29" s="41">
        <v>55</v>
      </c>
      <c r="I29" s="25"/>
      <c r="J29" s="10"/>
      <c r="K29" s="10"/>
      <c r="L29" s="10"/>
      <c r="M29" s="10"/>
      <c r="N29" s="10"/>
      <c r="O29" s="10"/>
      <c r="P29" s="9"/>
      <c r="Q29" s="9"/>
      <c r="R29" s="9"/>
      <c r="S29" s="9"/>
      <c r="T29" s="9"/>
      <c r="U29" s="9"/>
      <c r="V29" s="9"/>
      <c r="W29" s="9"/>
    </row>
    <row r="30" spans="1:23" s="2" customFormat="1" ht="15">
      <c r="A30" s="152"/>
      <c r="B30" s="155"/>
      <c r="C30" s="159"/>
      <c r="D30" s="159"/>
      <c r="E30" s="159"/>
      <c r="F30" s="159"/>
      <c r="G30" s="42">
        <f>G28-G29</f>
        <v>0</v>
      </c>
      <c r="H30" s="42">
        <f>H28-H29</f>
        <v>0</v>
      </c>
      <c r="I30" s="25"/>
      <c r="J30" s="10"/>
      <c r="K30" s="10"/>
      <c r="L30" s="10"/>
      <c r="M30" s="10"/>
      <c r="N30" s="10"/>
      <c r="O30" s="10"/>
      <c r="P30" s="9"/>
      <c r="Q30" s="9"/>
      <c r="R30" s="9"/>
      <c r="S30" s="9"/>
      <c r="T30" s="9"/>
      <c r="U30" s="9"/>
      <c r="V30" s="9"/>
      <c r="W30" s="9"/>
    </row>
    <row r="31" spans="1:23" s="2" customFormat="1" ht="15">
      <c r="A31" s="152"/>
      <c r="B31" s="156" t="s">
        <v>78</v>
      </c>
      <c r="C31" s="43">
        <v>102</v>
      </c>
      <c r="D31" s="43">
        <v>105</v>
      </c>
      <c r="E31" s="43">
        <v>105</v>
      </c>
      <c r="F31" s="43">
        <v>105</v>
      </c>
      <c r="G31" s="43">
        <v>90</v>
      </c>
      <c r="H31" s="43">
        <v>90</v>
      </c>
      <c r="I31" s="25"/>
      <c r="J31" s="10" t="str">
        <f t="shared" ref="J31:O31" si="15">IF(C32="-","",IF(C32&lt;=35,IF(C31&lt;C32,100,""),IF(-C33&gt;C32/10,1,"")))</f>
        <v/>
      </c>
      <c r="K31" s="10" t="str">
        <f t="shared" si="15"/>
        <v/>
      </c>
      <c r="L31" s="10" t="str">
        <f t="shared" si="15"/>
        <v/>
      </c>
      <c r="M31" s="10" t="str">
        <f t="shared" si="15"/>
        <v/>
      </c>
      <c r="N31" s="10" t="str">
        <f t="shared" si="15"/>
        <v/>
      </c>
      <c r="O31" s="10" t="str">
        <f t="shared" si="15"/>
        <v/>
      </c>
      <c r="P31" s="9"/>
      <c r="Q31" s="9"/>
      <c r="R31" s="9"/>
      <c r="S31" s="9"/>
      <c r="T31" s="9"/>
      <c r="U31" s="9"/>
      <c r="V31" s="9"/>
      <c r="W31" s="9"/>
    </row>
    <row r="32" spans="1:23" s="2" customFormat="1" ht="15">
      <c r="A32" s="152"/>
      <c r="B32" s="154"/>
      <c r="C32" s="41">
        <v>102</v>
      </c>
      <c r="D32" s="41">
        <v>105</v>
      </c>
      <c r="E32" s="41">
        <v>105</v>
      </c>
      <c r="F32" s="41">
        <v>105</v>
      </c>
      <c r="G32" s="41">
        <v>90</v>
      </c>
      <c r="H32" s="41">
        <v>90</v>
      </c>
      <c r="I32" s="25"/>
      <c r="J32" s="10"/>
      <c r="K32" s="10"/>
      <c r="L32" s="10"/>
      <c r="M32" s="10"/>
      <c r="N32" s="10"/>
      <c r="O32" s="10"/>
      <c r="P32" s="9"/>
      <c r="Q32" s="9"/>
      <c r="R32" s="9"/>
      <c r="S32" s="9"/>
      <c r="T32" s="9"/>
      <c r="U32" s="9"/>
      <c r="V32" s="9"/>
      <c r="W32" s="9"/>
    </row>
    <row r="33" spans="1:23" s="2" customFormat="1" ht="15">
      <c r="A33" s="152"/>
      <c r="B33" s="155"/>
      <c r="C33" s="42">
        <f t="shared" ref="C33:H33" si="16">C31-C32</f>
        <v>0</v>
      </c>
      <c r="D33" s="42">
        <f t="shared" si="16"/>
        <v>0</v>
      </c>
      <c r="E33" s="42">
        <f t="shared" si="16"/>
        <v>0</v>
      </c>
      <c r="F33" s="42">
        <f t="shared" si="16"/>
        <v>0</v>
      </c>
      <c r="G33" s="42">
        <f t="shared" si="16"/>
        <v>0</v>
      </c>
      <c r="H33" s="42">
        <f t="shared" si="16"/>
        <v>0</v>
      </c>
      <c r="I33" s="25"/>
      <c r="J33" s="10"/>
      <c r="K33" s="10"/>
      <c r="L33" s="10"/>
      <c r="M33" s="10"/>
      <c r="N33" s="10"/>
      <c r="O33" s="10"/>
      <c r="P33" s="9"/>
      <c r="Q33" s="9"/>
      <c r="R33" s="9"/>
      <c r="S33" s="9"/>
      <c r="T33" s="9"/>
      <c r="U33" s="9"/>
      <c r="V33" s="9"/>
      <c r="W33" s="9"/>
    </row>
    <row r="34" spans="1:23" s="2" customFormat="1" ht="15">
      <c r="A34" s="152"/>
      <c r="B34" s="156" t="s">
        <v>79</v>
      </c>
      <c r="C34" s="157" t="s">
        <v>71</v>
      </c>
      <c r="D34" s="157" t="s">
        <v>71</v>
      </c>
      <c r="E34" s="157" t="s">
        <v>71</v>
      </c>
      <c r="F34" s="157" t="s">
        <v>71</v>
      </c>
      <c r="G34" s="43">
        <v>70</v>
      </c>
      <c r="H34" s="43">
        <v>70</v>
      </c>
      <c r="I34" s="25"/>
      <c r="J34" s="10" t="str">
        <f t="shared" ref="J34:O34" si="17">IF(C35="-","",IF(C35&lt;=35,IF(C34&lt;C35,100,""),IF(-C36&gt;C35/10,1,"")))</f>
        <v/>
      </c>
      <c r="K34" s="10" t="str">
        <f t="shared" si="17"/>
        <v/>
      </c>
      <c r="L34" s="10" t="str">
        <f t="shared" si="17"/>
        <v/>
      </c>
      <c r="M34" s="10" t="str">
        <f t="shared" si="17"/>
        <v/>
      </c>
      <c r="N34" s="10" t="str">
        <f t="shared" si="17"/>
        <v/>
      </c>
      <c r="O34" s="10" t="str">
        <f t="shared" si="17"/>
        <v/>
      </c>
      <c r="P34" s="9"/>
      <c r="Q34" s="9"/>
      <c r="R34" s="9"/>
      <c r="S34" s="9"/>
      <c r="T34" s="9"/>
      <c r="U34" s="9"/>
      <c r="V34" s="9"/>
      <c r="W34" s="9"/>
    </row>
    <row r="35" spans="1:23" s="2" customFormat="1" ht="15">
      <c r="A35" s="152"/>
      <c r="B35" s="154"/>
      <c r="C35" s="158"/>
      <c r="D35" s="158"/>
      <c r="E35" s="158"/>
      <c r="F35" s="158"/>
      <c r="G35" s="41">
        <v>70</v>
      </c>
      <c r="H35" s="41">
        <v>70</v>
      </c>
      <c r="I35" s="25"/>
      <c r="J35" s="10"/>
      <c r="K35" s="10"/>
      <c r="L35" s="10"/>
      <c r="M35" s="10"/>
      <c r="N35" s="10"/>
      <c r="O35" s="10"/>
      <c r="P35" s="9"/>
      <c r="Q35" s="9"/>
      <c r="R35" s="9"/>
      <c r="S35" s="9"/>
      <c r="T35" s="9"/>
      <c r="U35" s="9"/>
      <c r="V35" s="9"/>
      <c r="W35" s="9"/>
    </row>
    <row r="36" spans="1:23" s="2" customFormat="1" ht="15">
      <c r="A36" s="153"/>
      <c r="B36" s="155"/>
      <c r="C36" s="159"/>
      <c r="D36" s="159"/>
      <c r="E36" s="159"/>
      <c r="F36" s="159"/>
      <c r="G36" s="42">
        <f>G34-G35</f>
        <v>0</v>
      </c>
      <c r="H36" s="42">
        <f>H34-H35</f>
        <v>0</v>
      </c>
      <c r="I36" s="25"/>
      <c r="J36" s="10"/>
      <c r="K36" s="10"/>
      <c r="L36" s="10"/>
      <c r="M36" s="10"/>
      <c r="N36" s="10"/>
      <c r="O36" s="10"/>
      <c r="P36" s="9"/>
      <c r="Q36" s="9"/>
      <c r="R36" s="9"/>
      <c r="S36" s="9"/>
      <c r="T36" s="9"/>
      <c r="U36" s="9"/>
      <c r="V36" s="9"/>
      <c r="W36" s="9"/>
    </row>
    <row r="37" spans="1:23" s="2" customFormat="1" ht="13.5" customHeight="1">
      <c r="A37" s="160" t="s">
        <v>80</v>
      </c>
      <c r="B37" s="161"/>
      <c r="C37" s="43">
        <v>34</v>
      </c>
      <c r="D37" s="43">
        <v>35</v>
      </c>
      <c r="E37" s="43">
        <v>35</v>
      </c>
      <c r="F37" s="43">
        <v>35</v>
      </c>
      <c r="G37" s="43">
        <v>35</v>
      </c>
      <c r="H37" s="43">
        <v>35</v>
      </c>
      <c r="I37" s="25"/>
      <c r="J37" s="10" t="str">
        <f t="shared" ref="J37:O37" si="18">IF(C38="-","",IF(C38&lt;=35,IF(C37&lt;C38,100,""),IF(-C39&gt;C38/10,1,"")))</f>
        <v/>
      </c>
      <c r="K37" s="10" t="str">
        <f t="shared" si="18"/>
        <v/>
      </c>
      <c r="L37" s="10" t="str">
        <f t="shared" si="18"/>
        <v/>
      </c>
      <c r="M37" s="10" t="str">
        <f t="shared" si="18"/>
        <v/>
      </c>
      <c r="N37" s="10" t="str">
        <f t="shared" si="18"/>
        <v/>
      </c>
      <c r="O37" s="10" t="str">
        <f t="shared" si="18"/>
        <v/>
      </c>
      <c r="P37" s="9"/>
      <c r="Q37" s="9"/>
      <c r="R37" s="9"/>
      <c r="S37" s="9"/>
      <c r="T37" s="9"/>
      <c r="U37" s="9"/>
      <c r="V37" s="9"/>
      <c r="W37" s="9"/>
    </row>
    <row r="38" spans="1:23" s="2" customFormat="1" ht="15">
      <c r="A38" s="162"/>
      <c r="B38" s="163"/>
      <c r="C38" s="41">
        <v>34</v>
      </c>
      <c r="D38" s="41">
        <v>35</v>
      </c>
      <c r="E38" s="41">
        <v>35</v>
      </c>
      <c r="F38" s="41">
        <v>35</v>
      </c>
      <c r="G38" s="41">
        <v>35</v>
      </c>
      <c r="H38" s="41">
        <v>35</v>
      </c>
      <c r="I38" s="25"/>
      <c r="J38" s="10"/>
      <c r="K38" s="10"/>
      <c r="L38" s="10"/>
      <c r="M38" s="10"/>
      <c r="N38" s="10"/>
      <c r="O38" s="10"/>
      <c r="P38" s="9"/>
      <c r="Q38" s="9"/>
      <c r="R38" s="9"/>
      <c r="S38" s="9"/>
      <c r="T38" s="9"/>
      <c r="U38" s="9"/>
      <c r="V38" s="9"/>
      <c r="W38" s="9"/>
    </row>
    <row r="39" spans="1:23" s="2" customFormat="1" ht="15">
      <c r="A39" s="164"/>
      <c r="B39" s="165"/>
      <c r="C39" s="42">
        <f t="shared" ref="C39:H39" si="19">C37-C38</f>
        <v>0</v>
      </c>
      <c r="D39" s="42">
        <f t="shared" si="19"/>
        <v>0</v>
      </c>
      <c r="E39" s="42">
        <f t="shared" si="19"/>
        <v>0</v>
      </c>
      <c r="F39" s="42">
        <f t="shared" si="19"/>
        <v>0</v>
      </c>
      <c r="G39" s="42">
        <f t="shared" si="19"/>
        <v>0</v>
      </c>
      <c r="H39" s="42">
        <f t="shared" si="19"/>
        <v>0</v>
      </c>
      <c r="I39" s="25"/>
      <c r="J39" s="10"/>
      <c r="K39" s="10"/>
      <c r="L39" s="10"/>
      <c r="M39" s="10"/>
      <c r="N39" s="10"/>
      <c r="O39" s="10"/>
      <c r="P39" s="9"/>
      <c r="Q39" s="9"/>
      <c r="R39" s="9"/>
      <c r="S39" s="9"/>
      <c r="T39" s="9"/>
      <c r="U39" s="9"/>
      <c r="V39" s="9"/>
      <c r="W39" s="9"/>
    </row>
    <row r="40" spans="1:23" s="2" customFormat="1" ht="13.5" customHeight="1">
      <c r="A40" s="160" t="s">
        <v>81</v>
      </c>
      <c r="B40" s="161"/>
      <c r="C40" s="157" t="s">
        <v>71</v>
      </c>
      <c r="D40" s="157" t="s">
        <v>71</v>
      </c>
      <c r="E40" s="43">
        <v>35</v>
      </c>
      <c r="F40" s="43">
        <v>35</v>
      </c>
      <c r="G40" s="157" t="s">
        <v>71</v>
      </c>
      <c r="H40" s="157" t="s">
        <v>71</v>
      </c>
      <c r="I40" s="25"/>
      <c r="J40" s="10" t="str">
        <f t="shared" ref="J40:O40" si="20">IF(C41="-","",IF(C41&lt;=35,IF(C40&lt;C41,100,""),IF(-C42&gt;C41/10,1,"")))</f>
        <v/>
      </c>
      <c r="K40" s="10" t="str">
        <f t="shared" si="20"/>
        <v/>
      </c>
      <c r="L40" s="10" t="str">
        <f t="shared" si="20"/>
        <v/>
      </c>
      <c r="M40" s="10" t="str">
        <f t="shared" si="20"/>
        <v/>
      </c>
      <c r="N40" s="10" t="str">
        <f t="shared" si="20"/>
        <v/>
      </c>
      <c r="O40" s="10" t="str">
        <f t="shared" si="20"/>
        <v/>
      </c>
      <c r="P40" s="9"/>
      <c r="Q40" s="9"/>
      <c r="R40" s="9"/>
      <c r="S40" s="9"/>
      <c r="T40" s="9"/>
      <c r="U40" s="9"/>
      <c r="V40" s="9"/>
      <c r="W40" s="9"/>
    </row>
    <row r="41" spans="1:23" s="2" customFormat="1" ht="15">
      <c r="A41" s="162"/>
      <c r="B41" s="163"/>
      <c r="C41" s="158"/>
      <c r="D41" s="158"/>
      <c r="E41" s="41">
        <v>35</v>
      </c>
      <c r="F41" s="41">
        <v>35</v>
      </c>
      <c r="G41" s="158"/>
      <c r="H41" s="158"/>
      <c r="I41" s="25"/>
      <c r="J41" s="10"/>
      <c r="K41" s="10"/>
      <c r="L41" s="10"/>
      <c r="M41" s="10"/>
      <c r="N41" s="10"/>
      <c r="O41" s="10"/>
      <c r="P41" s="9"/>
      <c r="Q41" s="9"/>
      <c r="R41" s="9"/>
      <c r="S41" s="9"/>
      <c r="T41" s="9"/>
      <c r="U41" s="9"/>
      <c r="V41" s="9"/>
      <c r="W41" s="9"/>
    </row>
    <row r="42" spans="1:23" s="2" customFormat="1" ht="15">
      <c r="A42" s="164"/>
      <c r="B42" s="165"/>
      <c r="C42" s="159"/>
      <c r="D42" s="159"/>
      <c r="E42" s="42">
        <f>E40-E41</f>
        <v>0</v>
      </c>
      <c r="F42" s="42">
        <f>F40-F41</f>
        <v>0</v>
      </c>
      <c r="G42" s="159"/>
      <c r="H42" s="159"/>
      <c r="I42" s="25"/>
      <c r="J42" s="10"/>
      <c r="K42" s="10"/>
      <c r="L42" s="10"/>
      <c r="M42" s="10"/>
      <c r="N42" s="10"/>
      <c r="O42" s="10"/>
      <c r="P42" s="9"/>
      <c r="Q42" s="9"/>
      <c r="R42" s="9"/>
      <c r="S42" s="9"/>
      <c r="T42" s="9"/>
      <c r="U42" s="9"/>
      <c r="V42" s="9"/>
      <c r="W42" s="9"/>
    </row>
    <row r="43" spans="1:23" s="2" customFormat="1" ht="13.5" customHeight="1">
      <c r="A43" s="160" t="s">
        <v>82</v>
      </c>
      <c r="B43" s="161"/>
      <c r="C43" s="157" t="s">
        <v>71</v>
      </c>
      <c r="D43" s="157" t="s">
        <v>71</v>
      </c>
      <c r="E43" s="43">
        <v>70</v>
      </c>
      <c r="F43" s="43">
        <v>70</v>
      </c>
      <c r="G43" s="43">
        <v>70</v>
      </c>
      <c r="H43" s="43">
        <v>70</v>
      </c>
      <c r="I43" s="25"/>
      <c r="J43" s="10" t="str">
        <f t="shared" ref="J43:O43" si="21">IF(C44="-","",IF(C43&lt;C44,10000,""))</f>
        <v/>
      </c>
      <c r="K43" s="10" t="str">
        <f t="shared" si="21"/>
        <v/>
      </c>
      <c r="L43" s="10" t="str">
        <f t="shared" si="21"/>
        <v/>
      </c>
      <c r="M43" s="10" t="str">
        <f t="shared" si="21"/>
        <v/>
      </c>
      <c r="N43" s="10" t="str">
        <f t="shared" si="21"/>
        <v/>
      </c>
      <c r="O43" s="10" t="str">
        <f t="shared" si="21"/>
        <v/>
      </c>
      <c r="P43" s="9"/>
      <c r="Q43" s="9"/>
      <c r="R43" s="9"/>
      <c r="S43" s="9"/>
      <c r="T43" s="9"/>
      <c r="U43" s="9"/>
      <c r="V43" s="9"/>
      <c r="W43" s="9"/>
    </row>
    <row r="44" spans="1:23" s="2" customFormat="1" ht="15">
      <c r="A44" s="162"/>
      <c r="B44" s="163"/>
      <c r="C44" s="158"/>
      <c r="D44" s="158"/>
      <c r="E44" s="41">
        <v>70</v>
      </c>
      <c r="F44" s="41">
        <v>70</v>
      </c>
      <c r="G44" s="41">
        <v>70</v>
      </c>
      <c r="H44" s="41">
        <v>70</v>
      </c>
      <c r="I44" s="25"/>
      <c r="J44" s="10"/>
      <c r="K44" s="10"/>
      <c r="L44" s="10"/>
      <c r="M44" s="10"/>
      <c r="N44" s="10"/>
      <c r="O44" s="10"/>
      <c r="P44" s="9"/>
      <c r="Q44" s="9"/>
      <c r="R44" s="9"/>
      <c r="S44" s="9"/>
      <c r="T44" s="9"/>
      <c r="U44" s="9"/>
      <c r="V44" s="9"/>
      <c r="W44" s="9"/>
    </row>
    <row r="45" spans="1:23" s="2" customFormat="1" ht="15">
      <c r="A45" s="164"/>
      <c r="B45" s="165"/>
      <c r="C45" s="159"/>
      <c r="D45" s="159"/>
      <c r="E45" s="42">
        <f>E43-E44</f>
        <v>0</v>
      </c>
      <c r="F45" s="42">
        <f>F43-F44</f>
        <v>0</v>
      </c>
      <c r="G45" s="42">
        <f>G43-G44</f>
        <v>0</v>
      </c>
      <c r="H45" s="42">
        <f>H43-H44</f>
        <v>0</v>
      </c>
      <c r="I45" s="25"/>
      <c r="J45" s="10"/>
      <c r="K45" s="10"/>
      <c r="L45" s="10"/>
      <c r="M45" s="10"/>
      <c r="N45" s="10"/>
      <c r="O45" s="10"/>
      <c r="P45" s="9"/>
      <c r="Q45" s="9"/>
      <c r="R45" s="9"/>
      <c r="S45" s="9"/>
      <c r="T45" s="9"/>
      <c r="U45" s="9"/>
      <c r="V45" s="9"/>
      <c r="W45" s="9"/>
    </row>
    <row r="46" spans="1:23" s="2" customFormat="1" ht="13.5" customHeight="1">
      <c r="A46" s="160" t="s">
        <v>83</v>
      </c>
      <c r="B46" s="161"/>
      <c r="C46" s="43">
        <v>34</v>
      </c>
      <c r="D46" s="43">
        <v>35</v>
      </c>
      <c r="E46" s="43">
        <v>35</v>
      </c>
      <c r="F46" s="43">
        <v>35</v>
      </c>
      <c r="G46" s="43">
        <v>35</v>
      </c>
      <c r="H46" s="43">
        <v>35</v>
      </c>
      <c r="I46" s="25"/>
      <c r="J46" s="10" t="str">
        <f t="shared" ref="J46:O46" si="22">IF(C47="-","",IF(C47&lt;=35,IF(C46&lt;C47,100,""),IF(-C48&gt;C47/10,1,"")))</f>
        <v/>
      </c>
      <c r="K46" s="10" t="str">
        <f t="shared" si="22"/>
        <v/>
      </c>
      <c r="L46" s="10" t="str">
        <f t="shared" si="22"/>
        <v/>
      </c>
      <c r="M46" s="10" t="str">
        <f t="shared" si="22"/>
        <v/>
      </c>
      <c r="N46" s="10" t="str">
        <f t="shared" si="22"/>
        <v/>
      </c>
      <c r="O46" s="10" t="str">
        <f t="shared" si="22"/>
        <v/>
      </c>
      <c r="P46" s="9"/>
      <c r="Q46" s="9"/>
      <c r="R46" s="9"/>
      <c r="S46" s="9"/>
      <c r="T46" s="9"/>
      <c r="U46" s="9"/>
      <c r="V46" s="9"/>
      <c r="W46" s="9"/>
    </row>
    <row r="47" spans="1:23" s="2" customFormat="1" ht="15">
      <c r="A47" s="162"/>
      <c r="B47" s="163"/>
      <c r="C47" s="41">
        <v>34</v>
      </c>
      <c r="D47" s="41">
        <v>35</v>
      </c>
      <c r="E47" s="41">
        <v>35</v>
      </c>
      <c r="F47" s="41">
        <v>35</v>
      </c>
      <c r="G47" s="41">
        <v>35</v>
      </c>
      <c r="H47" s="41">
        <v>35</v>
      </c>
      <c r="I47" s="25"/>
      <c r="J47" s="10"/>
      <c r="K47" s="10"/>
      <c r="L47" s="10"/>
      <c r="M47" s="10"/>
      <c r="N47" s="10"/>
      <c r="O47" s="10"/>
      <c r="P47" s="9"/>
      <c r="Q47" s="9"/>
      <c r="R47" s="9"/>
      <c r="S47" s="9"/>
      <c r="T47" s="9"/>
      <c r="U47" s="9"/>
      <c r="V47" s="9"/>
      <c r="W47" s="9"/>
    </row>
    <row r="48" spans="1:23" s="2" customFormat="1" ht="15">
      <c r="A48" s="164"/>
      <c r="B48" s="165"/>
      <c r="C48" s="44">
        <f t="shared" ref="C48:H48" si="23">C46-C47</f>
        <v>0</v>
      </c>
      <c r="D48" s="44">
        <f t="shared" si="23"/>
        <v>0</v>
      </c>
      <c r="E48" s="44">
        <f t="shared" si="23"/>
        <v>0</v>
      </c>
      <c r="F48" s="44">
        <f t="shared" si="23"/>
        <v>0</v>
      </c>
      <c r="G48" s="44">
        <f t="shared" si="23"/>
        <v>0</v>
      </c>
      <c r="H48" s="44">
        <f t="shared" si="23"/>
        <v>0</v>
      </c>
      <c r="I48" s="25"/>
      <c r="J48" s="10"/>
      <c r="K48" s="10"/>
      <c r="L48" s="10"/>
      <c r="M48" s="10"/>
      <c r="N48" s="10"/>
      <c r="O48" s="10"/>
      <c r="P48" s="9"/>
      <c r="Q48" s="9"/>
      <c r="R48" s="9"/>
      <c r="S48" s="9"/>
      <c r="T48" s="9"/>
      <c r="U48" s="9"/>
      <c r="V48" s="9"/>
      <c r="W48" s="9"/>
    </row>
    <row r="49" spans="1:27" s="2" customFormat="1" ht="30" customHeight="1">
      <c r="A49" s="166"/>
      <c r="B49" s="166"/>
      <c r="C49" s="27"/>
      <c r="D49" s="27"/>
      <c r="E49" s="27"/>
      <c r="F49" s="27"/>
      <c r="G49" s="27"/>
      <c r="H49" s="45"/>
      <c r="I49" s="28" t="str">
        <f>IF(【様式２】授業時数特例校指定変更申請書!C31="✔","←小中一貫教科等の名称及び各学年の授業時数を記載してください。",IF(COUNTIF(A49:H49,"")&lt;8,"エラー！記入箇所を確認してください。",""))</f>
        <v/>
      </c>
      <c r="J49" s="9"/>
      <c r="K49" s="9"/>
      <c r="L49" s="9"/>
      <c r="M49" s="9"/>
      <c r="N49" s="9"/>
      <c r="O49" s="9"/>
      <c r="P49" s="9"/>
      <c r="Q49" s="9"/>
      <c r="R49" s="9"/>
      <c r="S49" s="9"/>
      <c r="T49" s="9"/>
      <c r="U49" s="9"/>
      <c r="V49" s="9"/>
      <c r="W49" s="9"/>
      <c r="X49" s="3"/>
      <c r="Y49" s="3"/>
      <c r="Z49" s="3"/>
      <c r="AA49" s="3"/>
    </row>
    <row r="50" spans="1:27" s="13" customFormat="1" ht="30" customHeight="1">
      <c r="A50" s="132"/>
      <c r="B50" s="132"/>
      <c r="C50" s="27"/>
      <c r="D50" s="27"/>
      <c r="E50" s="27"/>
      <c r="F50" s="27"/>
      <c r="G50" s="27"/>
      <c r="H50" s="27"/>
      <c r="I50" s="25" t="str">
        <f>IF(A49="",IF(COUNTIF(A50:H50,"")&lt;8,"エラー！記入箇所を確認してください。",""),"←小中一貫教科等を"&amp;ROW(A2)&amp;"つ以上設けている場合、名称及び各学年の授業時数を記載してください。")</f>
        <v/>
      </c>
      <c r="J50" s="11"/>
      <c r="K50" s="11"/>
      <c r="L50" s="11"/>
      <c r="M50" s="11"/>
      <c r="N50" s="11"/>
      <c r="O50" s="11"/>
      <c r="P50" s="11"/>
      <c r="Q50" s="11"/>
      <c r="R50" s="11"/>
      <c r="S50" s="11"/>
      <c r="T50" s="11"/>
      <c r="U50" s="11"/>
      <c r="V50" s="11"/>
      <c r="W50" s="11"/>
    </row>
    <row r="51" spans="1:27" s="13" customFormat="1" ht="30" customHeight="1">
      <c r="A51" s="132"/>
      <c r="B51" s="132"/>
      <c r="C51" s="27"/>
      <c r="D51" s="27"/>
      <c r="E51" s="27"/>
      <c r="F51" s="27"/>
      <c r="G51" s="27"/>
      <c r="H51" s="27"/>
      <c r="I51" s="25" t="str">
        <f t="shared" ref="I51:I68" si="24">IF(A50="",IF(COUNTIF(A51:H51,"")&lt;8,"エラー！記入箇所を確認してください。",""),"←小中一貫教科等を"&amp;ROW(A3)&amp;"つ以上設けている場合、名称及び各学年の授業時数を記載してください。")</f>
        <v/>
      </c>
      <c r="J51" s="11"/>
      <c r="K51" s="11"/>
      <c r="L51" s="11"/>
      <c r="M51" s="11"/>
      <c r="N51" s="11"/>
      <c r="O51" s="11"/>
      <c r="P51" s="11"/>
      <c r="Q51" s="11"/>
      <c r="R51" s="11"/>
      <c r="S51" s="11"/>
      <c r="T51" s="11"/>
      <c r="U51" s="11"/>
      <c r="V51" s="11"/>
      <c r="W51" s="11"/>
    </row>
    <row r="52" spans="1:27" s="2" customFormat="1" ht="30" customHeight="1">
      <c r="A52" s="132"/>
      <c r="B52" s="132"/>
      <c r="C52" s="27"/>
      <c r="D52" s="27"/>
      <c r="E52" s="27"/>
      <c r="F52" s="27"/>
      <c r="G52" s="27"/>
      <c r="H52" s="27"/>
      <c r="I52" s="25" t="str">
        <f t="shared" si="24"/>
        <v/>
      </c>
      <c r="J52" s="9"/>
      <c r="K52" s="9"/>
      <c r="L52" s="9"/>
      <c r="M52" s="9"/>
      <c r="N52" s="9"/>
      <c r="O52" s="9"/>
      <c r="P52" s="9"/>
      <c r="Q52" s="9"/>
      <c r="R52" s="9"/>
      <c r="S52" s="9"/>
      <c r="T52" s="9"/>
      <c r="U52" s="9"/>
      <c r="V52" s="9"/>
      <c r="W52" s="9"/>
    </row>
    <row r="53" spans="1:27" s="2" customFormat="1" ht="30" customHeight="1">
      <c r="A53" s="132"/>
      <c r="B53" s="132"/>
      <c r="C53" s="27"/>
      <c r="D53" s="27"/>
      <c r="E53" s="27"/>
      <c r="F53" s="27"/>
      <c r="G53" s="27"/>
      <c r="H53" s="27"/>
      <c r="I53" s="25" t="str">
        <f t="shared" si="24"/>
        <v/>
      </c>
      <c r="J53" s="9"/>
      <c r="K53" s="9"/>
      <c r="L53" s="9"/>
      <c r="M53" s="9"/>
      <c r="N53" s="9"/>
      <c r="O53" s="9"/>
      <c r="P53" s="9"/>
      <c r="Q53" s="9"/>
      <c r="R53" s="9"/>
      <c r="S53" s="9"/>
      <c r="T53" s="9"/>
      <c r="U53" s="9"/>
      <c r="V53" s="9"/>
      <c r="W53" s="9"/>
    </row>
    <row r="54" spans="1:27" s="2" customFormat="1" ht="30" customHeight="1">
      <c r="A54" s="132"/>
      <c r="B54" s="132"/>
      <c r="C54" s="27"/>
      <c r="D54" s="27"/>
      <c r="E54" s="27"/>
      <c r="F54" s="27"/>
      <c r="G54" s="27"/>
      <c r="H54" s="27"/>
      <c r="I54" s="25" t="str">
        <f t="shared" si="24"/>
        <v/>
      </c>
      <c r="J54" s="9"/>
      <c r="K54" s="9"/>
      <c r="L54" s="9"/>
      <c r="M54" s="9"/>
      <c r="N54" s="9"/>
      <c r="O54" s="9"/>
      <c r="P54" s="9"/>
      <c r="Q54" s="9"/>
      <c r="R54" s="9"/>
      <c r="S54" s="9"/>
      <c r="T54" s="9"/>
      <c r="U54" s="9"/>
      <c r="V54" s="9"/>
      <c r="W54" s="9"/>
    </row>
    <row r="55" spans="1:27" s="2" customFormat="1" ht="30" customHeight="1">
      <c r="A55" s="132"/>
      <c r="B55" s="132"/>
      <c r="C55" s="27"/>
      <c r="D55" s="27"/>
      <c r="E55" s="27"/>
      <c r="F55" s="27"/>
      <c r="G55" s="27"/>
      <c r="H55" s="27"/>
      <c r="I55" s="25" t="str">
        <f t="shared" si="24"/>
        <v/>
      </c>
      <c r="J55" s="9"/>
      <c r="K55" s="9"/>
      <c r="L55" s="9"/>
      <c r="M55" s="9"/>
      <c r="N55" s="9"/>
      <c r="O55" s="9"/>
      <c r="P55" s="9"/>
      <c r="Q55" s="9"/>
      <c r="R55" s="9"/>
      <c r="S55" s="9"/>
      <c r="T55" s="9"/>
      <c r="U55" s="9"/>
      <c r="V55" s="9"/>
      <c r="W55" s="9"/>
    </row>
    <row r="56" spans="1:27" ht="30" customHeight="1">
      <c r="A56" s="132"/>
      <c r="B56" s="132"/>
      <c r="C56" s="27"/>
      <c r="D56" s="27"/>
      <c r="E56" s="27"/>
      <c r="F56" s="27"/>
      <c r="G56" s="27"/>
      <c r="H56" s="27"/>
      <c r="I56" s="25" t="str">
        <f t="shared" si="24"/>
        <v/>
      </c>
    </row>
    <row r="57" spans="1:27" ht="30" customHeight="1">
      <c r="A57" s="132"/>
      <c r="B57" s="132"/>
      <c r="C57" s="27"/>
      <c r="D57" s="27"/>
      <c r="E57" s="27"/>
      <c r="F57" s="27"/>
      <c r="G57" s="27"/>
      <c r="H57" s="27"/>
      <c r="I57" s="25" t="str">
        <f t="shared" si="24"/>
        <v/>
      </c>
    </row>
    <row r="58" spans="1:27" ht="30" customHeight="1">
      <c r="A58" s="132"/>
      <c r="B58" s="132"/>
      <c r="C58" s="27"/>
      <c r="D58" s="27"/>
      <c r="E58" s="27"/>
      <c r="F58" s="27"/>
      <c r="G58" s="27"/>
      <c r="H58" s="27"/>
      <c r="I58" s="25" t="str">
        <f t="shared" si="24"/>
        <v/>
      </c>
    </row>
    <row r="59" spans="1:27" ht="30" customHeight="1">
      <c r="A59" s="132"/>
      <c r="B59" s="132"/>
      <c r="C59" s="27"/>
      <c r="D59" s="27"/>
      <c r="E59" s="27"/>
      <c r="F59" s="27"/>
      <c r="G59" s="27"/>
      <c r="H59" s="27"/>
      <c r="I59" s="25" t="str">
        <f t="shared" si="24"/>
        <v/>
      </c>
    </row>
    <row r="60" spans="1:27" ht="30" customHeight="1">
      <c r="A60" s="132"/>
      <c r="B60" s="132"/>
      <c r="C60" s="27"/>
      <c r="D60" s="27"/>
      <c r="E60" s="27"/>
      <c r="F60" s="27"/>
      <c r="G60" s="27"/>
      <c r="H60" s="27"/>
      <c r="I60" s="25" t="str">
        <f t="shared" si="24"/>
        <v/>
      </c>
    </row>
    <row r="61" spans="1:27" ht="30" customHeight="1">
      <c r="A61" s="132"/>
      <c r="B61" s="132"/>
      <c r="C61" s="27"/>
      <c r="D61" s="27"/>
      <c r="E61" s="27"/>
      <c r="F61" s="27"/>
      <c r="G61" s="27"/>
      <c r="H61" s="27"/>
      <c r="I61" s="25" t="str">
        <f t="shared" si="24"/>
        <v/>
      </c>
    </row>
    <row r="62" spans="1:27" ht="30" customHeight="1">
      <c r="A62" s="132"/>
      <c r="B62" s="132"/>
      <c r="C62" s="27"/>
      <c r="D62" s="27"/>
      <c r="E62" s="27"/>
      <c r="F62" s="27"/>
      <c r="G62" s="27"/>
      <c r="H62" s="27"/>
      <c r="I62" s="25" t="str">
        <f t="shared" si="24"/>
        <v/>
      </c>
    </row>
    <row r="63" spans="1:27" ht="30" customHeight="1">
      <c r="A63" s="132"/>
      <c r="B63" s="132"/>
      <c r="C63" s="27"/>
      <c r="D63" s="27"/>
      <c r="E63" s="27"/>
      <c r="F63" s="27"/>
      <c r="G63" s="27"/>
      <c r="H63" s="27"/>
      <c r="I63" s="25" t="str">
        <f t="shared" si="24"/>
        <v/>
      </c>
    </row>
    <row r="64" spans="1:27" ht="30" customHeight="1">
      <c r="A64" s="132"/>
      <c r="B64" s="132"/>
      <c r="C64" s="27"/>
      <c r="D64" s="27"/>
      <c r="E64" s="27"/>
      <c r="F64" s="27"/>
      <c r="G64" s="27"/>
      <c r="H64" s="27"/>
      <c r="I64" s="25" t="str">
        <f t="shared" si="24"/>
        <v/>
      </c>
    </row>
    <row r="65" spans="1:9" ht="30" customHeight="1">
      <c r="A65" s="132"/>
      <c r="B65" s="132"/>
      <c r="C65" s="27"/>
      <c r="D65" s="27"/>
      <c r="E65" s="27"/>
      <c r="F65" s="27"/>
      <c r="G65" s="27"/>
      <c r="H65" s="27"/>
      <c r="I65" s="25" t="str">
        <f t="shared" si="24"/>
        <v/>
      </c>
    </row>
    <row r="66" spans="1:9" ht="30" customHeight="1">
      <c r="A66" s="132"/>
      <c r="B66" s="132"/>
      <c r="C66" s="27"/>
      <c r="D66" s="27"/>
      <c r="E66" s="27"/>
      <c r="F66" s="27"/>
      <c r="G66" s="27"/>
      <c r="H66" s="27"/>
      <c r="I66" s="25" t="str">
        <f t="shared" si="24"/>
        <v/>
      </c>
    </row>
    <row r="67" spans="1:9" ht="30" customHeight="1">
      <c r="A67" s="132"/>
      <c r="B67" s="132"/>
      <c r="C67" s="27"/>
      <c r="D67" s="27"/>
      <c r="E67" s="27"/>
      <c r="F67" s="27"/>
      <c r="G67" s="27"/>
      <c r="H67" s="27"/>
      <c r="I67" s="25" t="str">
        <f t="shared" si="24"/>
        <v/>
      </c>
    </row>
    <row r="68" spans="1:9" ht="30" customHeight="1">
      <c r="A68" s="132"/>
      <c r="B68" s="132"/>
      <c r="C68" s="27"/>
      <c r="D68" s="27"/>
      <c r="E68" s="27"/>
      <c r="F68" s="27"/>
      <c r="G68" s="27"/>
      <c r="H68" s="27"/>
      <c r="I68" s="25" t="str">
        <f t="shared" si="24"/>
        <v/>
      </c>
    </row>
  </sheetData>
  <sheetProtection algorithmName="SHA-512" hashValue="QK0ckv8SuEKxqifKsBaqqUj4YNzCCSBVKaEccTJvfDKo6WI8erT7yYk3wh3vHGpBhCxGC5Qg1EfNHP55dj3X9A==" saltValue="AzSSH8lizDLAXYqGoaGCvQ==" spinCount="100000" sheet="1" objects="1" scenarios="1"/>
  <protectedRanges>
    <protectedRange sqref="C7:H7 E10:H10 C13:H13 E16:H16 C19:D19 C22:H22 C25:H25 G28:H28 C31:H31 G34:H34 C37:H37 E40:F40 E43:H43 A46:H68" name="範囲1_1"/>
  </protectedRanges>
  <mergeCells count="62">
    <mergeCell ref="A56:B56"/>
    <mergeCell ref="A43:B45"/>
    <mergeCell ref="C43:C45"/>
    <mergeCell ref="D43:D45"/>
    <mergeCell ref="A46:B48"/>
    <mergeCell ref="A49:B49"/>
    <mergeCell ref="A51:B51"/>
    <mergeCell ref="A52:B52"/>
    <mergeCell ref="A53:B53"/>
    <mergeCell ref="A54:B54"/>
    <mergeCell ref="A55:B55"/>
    <mergeCell ref="A50:B50"/>
    <mergeCell ref="A67:B67"/>
    <mergeCell ref="A68:B68"/>
    <mergeCell ref="A57:B57"/>
    <mergeCell ref="A58:B58"/>
    <mergeCell ref="A59:B59"/>
    <mergeCell ref="A60:B60"/>
    <mergeCell ref="A61:B61"/>
    <mergeCell ref="A62:B62"/>
    <mergeCell ref="A63:B63"/>
    <mergeCell ref="A64:B64"/>
    <mergeCell ref="A65:B65"/>
    <mergeCell ref="A66:B66"/>
    <mergeCell ref="H40:H42"/>
    <mergeCell ref="B31:B33"/>
    <mergeCell ref="B34:B36"/>
    <mergeCell ref="C34:C36"/>
    <mergeCell ref="D34:D36"/>
    <mergeCell ref="E34:E36"/>
    <mergeCell ref="F34:F36"/>
    <mergeCell ref="A37:B39"/>
    <mergeCell ref="A40:B42"/>
    <mergeCell ref="C40:C42"/>
    <mergeCell ref="D40:D42"/>
    <mergeCell ref="G40:G42"/>
    <mergeCell ref="G19:G21"/>
    <mergeCell ref="H19:H21"/>
    <mergeCell ref="B22:B24"/>
    <mergeCell ref="B25:B27"/>
    <mergeCell ref="B28:B30"/>
    <mergeCell ref="C28:C30"/>
    <mergeCell ref="D28:D30"/>
    <mergeCell ref="E28:E30"/>
    <mergeCell ref="F28:F30"/>
    <mergeCell ref="F19:F21"/>
    <mergeCell ref="I9:I10"/>
    <mergeCell ref="A1:I1"/>
    <mergeCell ref="A2:I2"/>
    <mergeCell ref="A3:B3"/>
    <mergeCell ref="A4:B6"/>
    <mergeCell ref="A7:A36"/>
    <mergeCell ref="B7:B9"/>
    <mergeCell ref="B10:B12"/>
    <mergeCell ref="C10:C12"/>
    <mergeCell ref="D10:D12"/>
    <mergeCell ref="B13:B15"/>
    <mergeCell ref="B16:B18"/>
    <mergeCell ref="C16:C18"/>
    <mergeCell ref="D16:D18"/>
    <mergeCell ref="B19:B21"/>
    <mergeCell ref="E19:E21"/>
  </mergeCells>
  <phoneticPr fontId="1"/>
  <conditionalFormatting sqref="A50:H68">
    <cfRule type="expression" dxfId="16" priority="8">
      <formula>$A49&lt;&gt;""</formula>
    </cfRule>
  </conditionalFormatting>
  <conditionalFormatting sqref="A3:I68">
    <cfRule type="expression" dxfId="15" priority="1">
      <formula>$A$2="本様式には記載不要です。"</formula>
    </cfRule>
  </conditionalFormatting>
  <conditionalFormatting sqref="C4:H48">
    <cfRule type="expression" dxfId="14" priority="5">
      <formula>OR(J4=1,J4=100,J4=10000)</formula>
    </cfRule>
  </conditionalFormatting>
  <conditionalFormatting sqref="C6:H6 C9:H9 C12:H12 C15:H15 C18:H18 C21:H21 C24:H24 C27:H27 C30:H30 C33:H33 C36:H36 C39:H39 C42:H42 C45:H45 C48:H48">
    <cfRule type="expression" dxfId="13" priority="6">
      <formula>AND(C6&lt;0,C6&lt;&gt;"-")</formula>
    </cfRule>
    <cfRule type="expression" dxfId="12" priority="7">
      <formula>AND(C6&gt;0,C6&lt;&gt;"-")</formula>
    </cfRule>
  </conditionalFormatting>
  <conditionalFormatting sqref="I11:I16">
    <cfRule type="notContainsBlanks" dxfId="11" priority="4">
      <formula>LEN(TRIM(I11))&gt;0</formula>
    </cfRule>
  </conditionalFormatting>
  <conditionalFormatting sqref="I49:I68">
    <cfRule type="containsText" dxfId="10" priority="2" operator="containsText" text="エラー！">
      <formula>NOT(ISERROR(SEARCH("エラー！",I49)))</formula>
    </cfRule>
  </conditionalFormatting>
  <dataValidations count="1">
    <dataValidation type="whole" operator="greaterThanOrEqual" allowBlank="1" showInputMessage="1" showErrorMessage="1" sqref="C4:H68" xr:uid="{00000000-0002-0000-0100-000000000000}">
      <formula1>0</formula1>
    </dataValidation>
  </dataValidations>
  <pageMargins left="0.7" right="0.7" top="0.75" bottom="0.75" header="0.3" footer="0.3"/>
  <pageSetup paperSize="9" scale="49" orientation="portrait" r:id="rId1"/>
  <extLst>
    <ext xmlns:x14="http://schemas.microsoft.com/office/spreadsheetml/2009/9/main" uri="{78C0D931-6437-407d-A8EE-F0AAD7539E65}">
      <x14:conditionalFormattings>
        <x14:conditionalFormatting xmlns:xm="http://schemas.microsoft.com/office/excel/2006/main">
          <x14:cfRule type="expression" priority="131" id="{8FEB07D5-447E-4878-A655-CF9C79ACCAC6}">
            <xm:f>【様式２】授業時数特例校指定変更申請書!$C$31="✔"</xm:f>
            <x14:dxf>
              <fill>
                <patternFill>
                  <bgColor theme="7" tint="0.79998168889431442"/>
                </patternFill>
              </fill>
              <border>
                <left style="thin">
                  <color auto="1"/>
                </left>
                <right style="thin">
                  <color auto="1"/>
                </right>
                <top style="thin">
                  <color auto="1"/>
                </top>
                <bottom style="thin">
                  <color auto="1"/>
                </bottom>
                <vertical/>
                <horizontal/>
              </border>
            </x14:dxf>
          </x14:cfRule>
          <xm:sqref>A49:H49</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X75"/>
  <sheetViews>
    <sheetView showGridLines="0" view="pageBreakPreview" zoomScale="60" zoomScaleNormal="100" workbookViewId="0">
      <selection activeCell="A3" sqref="A3:B3"/>
    </sheetView>
  </sheetViews>
  <sheetFormatPr defaultColWidth="9" defaultRowHeight="15"/>
  <cols>
    <col min="1" max="1" width="18.375" style="25" customWidth="1"/>
    <col min="2" max="2" width="14.125" style="25" customWidth="1"/>
    <col min="3" max="5" width="9" style="25"/>
    <col min="6" max="6" width="80.75" style="25" customWidth="1"/>
    <col min="7" max="9" width="9" style="9"/>
    <col min="10" max="11" width="9" style="3"/>
    <col min="12" max="18" width="9" style="9"/>
    <col min="19" max="16384" width="9" style="2"/>
  </cols>
  <sheetData>
    <row r="1" spans="1:9" ht="30" customHeight="1">
      <c r="A1" s="143" t="s">
        <v>84</v>
      </c>
      <c r="B1" s="143"/>
      <c r="C1" s="143"/>
      <c r="D1" s="143"/>
      <c r="E1" s="143"/>
      <c r="F1" s="143"/>
    </row>
    <row r="2" spans="1:9" ht="30" customHeight="1">
      <c r="A2" s="70" t="str">
        <f>IF(OR(【様式２】授業時数特例校指定変更申請書!C29="中学校",【様式２】授業時数特例校指定変更申請書!C29="義務教育学校",【様式２】授業時数特例校指定変更申請書!C29="中等教育学校前期課程"),"授業時数を変更する教科について、黄色背景セルの値を修正してください。","本様式には記載不要です。")</f>
        <v>本様式には記載不要です。</v>
      </c>
      <c r="B2" s="70"/>
      <c r="C2" s="70"/>
      <c r="D2" s="70"/>
      <c r="E2" s="70"/>
      <c r="F2" s="70"/>
    </row>
    <row r="3" spans="1:9">
      <c r="A3" s="167" t="s">
        <v>85</v>
      </c>
      <c r="B3" s="168"/>
      <c r="C3" s="46" t="s">
        <v>58</v>
      </c>
      <c r="D3" s="46" t="s">
        <v>59</v>
      </c>
      <c r="E3" s="46" t="s">
        <v>60</v>
      </c>
    </row>
    <row r="4" spans="1:9" ht="15.75" thickBot="1">
      <c r="A4" s="169" t="s">
        <v>86</v>
      </c>
      <c r="B4" s="170"/>
      <c r="C4" s="33" t="s">
        <v>87</v>
      </c>
      <c r="D4" s="33" t="s">
        <v>88</v>
      </c>
      <c r="E4" s="33" t="s">
        <v>89</v>
      </c>
    </row>
    <row r="5" spans="1:9" ht="13.5" customHeight="1" thickTop="1">
      <c r="A5" s="146" t="s">
        <v>64</v>
      </c>
      <c r="B5" s="147"/>
      <c r="C5" s="34">
        <f>SUM(C8,C11,C14,C17,C20,C23,C26,C29,C32,C35,C38,C41,C44:C63)</f>
        <v>1015</v>
      </c>
      <c r="D5" s="34">
        <f t="shared" ref="D5:E5" si="0">SUM(D8,D11,D14,D17,D20,D23,D26,D29,D32,D35,D38,D41,D44:D63)</f>
        <v>1015</v>
      </c>
      <c r="E5" s="35">
        <f t="shared" si="0"/>
        <v>1015</v>
      </c>
      <c r="F5" s="28" t="s">
        <v>90</v>
      </c>
      <c r="G5" s="10" t="str">
        <f>IF(C7&lt;0,1,"")</f>
        <v/>
      </c>
      <c r="H5" s="10" t="str">
        <f>IF(D7&lt;0,1,"")</f>
        <v/>
      </c>
      <c r="I5" s="10" t="str">
        <f>IF(E7&lt;0,1,"")</f>
        <v/>
      </c>
    </row>
    <row r="6" spans="1:9">
      <c r="A6" s="148"/>
      <c r="B6" s="149"/>
      <c r="C6" s="36">
        <v>1015</v>
      </c>
      <c r="D6" s="36">
        <v>1015</v>
      </c>
      <c r="E6" s="37">
        <v>1015</v>
      </c>
      <c r="F6" s="28" t="s">
        <v>91</v>
      </c>
      <c r="G6" s="10"/>
      <c r="H6" s="10"/>
      <c r="I6" s="10"/>
    </row>
    <row r="7" spans="1:9" ht="15.75" thickBot="1">
      <c r="A7" s="150"/>
      <c r="B7" s="151"/>
      <c r="C7" s="38">
        <f>C5-C6</f>
        <v>0</v>
      </c>
      <c r="D7" s="38">
        <f>D5-D6</f>
        <v>0</v>
      </c>
      <c r="E7" s="39">
        <f>E5-E6</f>
        <v>0</v>
      </c>
      <c r="F7" s="28" t="s">
        <v>92</v>
      </c>
      <c r="G7" s="10"/>
      <c r="H7" s="10"/>
      <c r="I7" s="10"/>
    </row>
    <row r="8" spans="1:9" ht="13.5" customHeight="1" thickTop="1">
      <c r="A8" s="152" t="s">
        <v>68</v>
      </c>
      <c r="B8" s="154" t="s">
        <v>69</v>
      </c>
      <c r="C8" s="40">
        <v>140</v>
      </c>
      <c r="D8" s="40">
        <v>140</v>
      </c>
      <c r="E8" s="40">
        <v>105</v>
      </c>
      <c r="G8" s="10" t="str">
        <f>IF(C9="-","",IF(C9&lt;=35,IF(C8&lt;C9,100,""),IF(-C10&gt;C9/10,1,"")))</f>
        <v/>
      </c>
      <c r="H8" s="10" t="str">
        <f>IF(D9="-","",IF(D9&lt;=35,IF(D8&lt;D9,100,""),IF(-D10&gt;D9/10,1,"")))</f>
        <v/>
      </c>
      <c r="I8" s="10" t="str">
        <f>IF(E9="-","",IF(E9&lt;=35,IF(E8&lt;E9,100,""),IF(-E10&gt;E9/10,1,"")))</f>
        <v/>
      </c>
    </row>
    <row r="9" spans="1:9">
      <c r="A9" s="152"/>
      <c r="B9" s="154"/>
      <c r="C9" s="41">
        <v>140</v>
      </c>
      <c r="D9" s="41">
        <v>140</v>
      </c>
      <c r="E9" s="41">
        <v>105</v>
      </c>
      <c r="F9" s="29" t="s">
        <v>55</v>
      </c>
      <c r="G9" s="10"/>
      <c r="H9" s="10"/>
      <c r="I9" s="10"/>
    </row>
    <row r="10" spans="1:9">
      <c r="A10" s="152"/>
      <c r="B10" s="155"/>
      <c r="C10" s="42">
        <f>C8-C9</f>
        <v>0</v>
      </c>
      <c r="D10" s="42">
        <f>D8-D9</f>
        <v>0</v>
      </c>
      <c r="E10" s="42">
        <f>E8-E9</f>
        <v>0</v>
      </c>
      <c r="F10" s="142" t="str">
        <f>IF(A2="本様式には記載不要です。","",IF(COUNTIF(F12:F18,"")=7,"ＯＫ！別紙１－２にエラーはありませんが、誤りがないか再度確認してください。",IF(AND(【様式２】授業時数特例校指定変更申請書!C31="✔",F12="",F13=""),"以下のコメントを御確認ください。小中一貫教科等又は選択教科の設定に伴い以下のようになっている場合は、コメントを無視して構いません。","エラーがありますので、以下を御確認ください。")))</f>
        <v/>
      </c>
      <c r="G10" s="10"/>
      <c r="H10" s="10"/>
      <c r="I10" s="10"/>
    </row>
    <row r="11" spans="1:9">
      <c r="A11" s="152"/>
      <c r="B11" s="156" t="s">
        <v>70</v>
      </c>
      <c r="C11" s="43">
        <v>105</v>
      </c>
      <c r="D11" s="43">
        <v>105</v>
      </c>
      <c r="E11" s="43">
        <v>140</v>
      </c>
      <c r="F11" s="142"/>
      <c r="G11" s="10" t="str">
        <f>IF(C12="-","",IF(C12&lt;=35,IF(C11&lt;C12,100,""),IF(-C13&gt;C12/10,1,"")))</f>
        <v/>
      </c>
      <c r="H11" s="10" t="str">
        <f>IF(D12="-","",IF(D12&lt;=35,IF(D11&lt;D12,100,""),IF(-D13&gt;D12/10,1,"")))</f>
        <v/>
      </c>
      <c r="I11" s="10" t="str">
        <f>IF(E12="-","",IF(E12&lt;=35,IF(E11&lt;E12,100,""),IF(-E13&gt;E12/10,1,"")))</f>
        <v/>
      </c>
    </row>
    <row r="12" spans="1:9">
      <c r="A12" s="152"/>
      <c r="B12" s="154"/>
      <c r="C12" s="41">
        <v>105</v>
      </c>
      <c r="D12" s="41">
        <v>105</v>
      </c>
      <c r="E12" s="41">
        <v>140</v>
      </c>
      <c r="F12" s="27" t="str">
        <f>IF(【様式２】授業時数特例校指定変更申請書!C29="義務教育学校",IF(AND(SUMIF(C8:E43,"&lt;0")=0,SUMIF('別紙１－１　小学校、義務教育学校前期課程'!C7:H48,"&lt;0")=0),"エラー！授業時数を標準より削減する教科等がない場合、本特例の申請は不要です。",""),IF(A2="本様式には記載不要です。","",IF(SUMIF(C8:E43,"&lt;0")=0,"エラー！授業時数を標準より削減する教科等がない場合、本特例の申請は不要です。","")))</f>
        <v/>
      </c>
      <c r="G12" s="10"/>
      <c r="H12" s="10"/>
      <c r="I12" s="10"/>
    </row>
    <row r="13" spans="1:9">
      <c r="A13" s="152"/>
      <c r="B13" s="155"/>
      <c r="C13" s="42">
        <f t="shared" ref="C13:D13" si="1">C11-C12</f>
        <v>0</v>
      </c>
      <c r="D13" s="42">
        <f t="shared" si="1"/>
        <v>0</v>
      </c>
      <c r="E13" s="42">
        <f>E11-E12</f>
        <v>0</v>
      </c>
      <c r="F13" s="27" t="str">
        <f>IF(SUM(G5:I5)&gt;0,"エラー！各学年の総授業時数が標準授業時数を下回っています。","")</f>
        <v/>
      </c>
      <c r="G13" s="10"/>
      <c r="H13" s="10"/>
      <c r="I13" s="10"/>
    </row>
    <row r="14" spans="1:9">
      <c r="A14" s="152"/>
      <c r="B14" s="156" t="s">
        <v>93</v>
      </c>
      <c r="C14" s="43">
        <v>140</v>
      </c>
      <c r="D14" s="43">
        <v>105</v>
      </c>
      <c r="E14" s="43">
        <v>140</v>
      </c>
      <c r="F14" s="27" t="str">
        <f>IF(SUMIF(G8:I41,1)&gt;0,IF(【様式２】授業時数特例校指定変更申請書!C31="✔","コメント：１割を超えて授業時数を削減しています。御確認ください。","エラー！１割を超えて授業時数を削減することはできません。"),"")</f>
        <v/>
      </c>
      <c r="G14" s="10" t="str">
        <f>IF(C15="-","",IF(C15&lt;=35,IF(C14&lt;C15,100,""),IF(-C16&gt;C15/10,1,"")))</f>
        <v/>
      </c>
      <c r="H14" s="10" t="str">
        <f>IF(D15="-","",IF(D15&lt;=35,IF(D14&lt;D15,100,""),IF(-D16&gt;D15/10,1,"")))</f>
        <v/>
      </c>
      <c r="I14" s="10" t="str">
        <f>IF(E15="-","",IF(E15&lt;=35,IF(E14&lt;E15,100,""),IF(-E16&gt;E15/10,1,"")))</f>
        <v/>
      </c>
    </row>
    <row r="15" spans="1:9">
      <c r="A15" s="152"/>
      <c r="B15" s="154"/>
      <c r="C15" s="41">
        <v>140</v>
      </c>
      <c r="D15" s="41">
        <v>105</v>
      </c>
      <c r="E15" s="41">
        <v>140</v>
      </c>
      <c r="F15" s="27" t="str">
        <f>IF(SUMIF(G8:I41,100)&gt;=100,IF(【様式２】授業時数特例校指定変更申請書!C31="✔","コメント：標準授業時数が35時間以下の教科等の授業時数を削減しています。御確認ください。","エラー！標準授業時数が35時間以下の教科等の授業時数は削減できません。"),"")</f>
        <v/>
      </c>
      <c r="G15" s="10"/>
      <c r="H15" s="10"/>
      <c r="I15" s="10"/>
    </row>
    <row r="16" spans="1:9" ht="13.5" customHeight="1">
      <c r="A16" s="152"/>
      <c r="B16" s="155"/>
      <c r="C16" s="42">
        <f>C14-C15</f>
        <v>0</v>
      </c>
      <c r="D16" s="42">
        <f>D14-D15</f>
        <v>0</v>
      </c>
      <c r="E16" s="42">
        <f>E14-E15</f>
        <v>0</v>
      </c>
      <c r="F16" s="27" t="str">
        <f>IF(SUMIF(G8:I41,1000)&gt;=1000,IF(【様式２】授業時数特例校指定変更申請書!C31="✔","コメント：技術・家庭の授業時数を削減しています。御確認ください。","エラー！技術・家庭の授業時数は削減できません。"),"")</f>
        <v/>
      </c>
      <c r="G16" s="10"/>
      <c r="H16" s="10"/>
      <c r="I16" s="10"/>
    </row>
    <row r="17" spans="1:9" ht="13.5" customHeight="1">
      <c r="A17" s="152"/>
      <c r="B17" s="156" t="s">
        <v>73</v>
      </c>
      <c r="C17" s="43">
        <v>105</v>
      </c>
      <c r="D17" s="43">
        <v>140</v>
      </c>
      <c r="E17" s="43">
        <v>140</v>
      </c>
      <c r="F17" s="27" t="str">
        <f>IF(SUMIF(G8:I41,10000)&gt;=10000,IF(【様式２】授業時数特例校指定変更申請書!C31="✔","コメント：総合的な学習の時間の授業時数を削減しています。御確認ください。","エラー！総合的な学習の時間の授業時数は削減できません。"),"")</f>
        <v/>
      </c>
      <c r="G17" s="10" t="str">
        <f>IF(C18="-","",IF(C18&lt;=35,IF(C17&lt;C18,100,""),IF(-C19&gt;C18/10,1,"")))</f>
        <v/>
      </c>
      <c r="H17" s="10" t="str">
        <f>IF(D18="-","",IF(D18&lt;=35,IF(D17&lt;D18,100,""),IF(-D19&gt;D18/10,1,"")))</f>
        <v/>
      </c>
      <c r="I17" s="10" t="str">
        <f>IF(E18="-","",IF(E18&lt;=35,IF(E17&lt;E18,100,""),IF(-E19&gt;E18/10,1,"")))</f>
        <v/>
      </c>
    </row>
    <row r="18" spans="1:9">
      <c r="A18" s="152"/>
      <c r="B18" s="154"/>
      <c r="C18" s="41">
        <v>105</v>
      </c>
      <c r="D18" s="41">
        <v>140</v>
      </c>
      <c r="E18" s="41">
        <v>140</v>
      </c>
      <c r="F18" s="27" t="str">
        <f>IF(COUNTIF(F44:F63,"エラー！記入箇所を確認してください。")&gt;0,"エラー！小中一貫教科等又は選択教科の記入について、記入箇所を確認してください。","")</f>
        <v/>
      </c>
      <c r="G18" s="10"/>
      <c r="H18" s="10"/>
      <c r="I18" s="10"/>
    </row>
    <row r="19" spans="1:9">
      <c r="A19" s="152"/>
      <c r="B19" s="155"/>
      <c r="C19" s="42">
        <f t="shared" ref="C19:D19" si="2">C17-C18</f>
        <v>0</v>
      </c>
      <c r="D19" s="42">
        <f t="shared" si="2"/>
        <v>0</v>
      </c>
      <c r="E19" s="42">
        <f>E17-E18</f>
        <v>0</v>
      </c>
      <c r="F19" s="47"/>
      <c r="G19" s="10"/>
      <c r="H19" s="10"/>
      <c r="I19" s="10"/>
    </row>
    <row r="20" spans="1:9">
      <c r="A20" s="152"/>
      <c r="B20" s="156" t="s">
        <v>75</v>
      </c>
      <c r="C20" s="43">
        <v>45</v>
      </c>
      <c r="D20" s="43">
        <v>35</v>
      </c>
      <c r="E20" s="43">
        <v>35</v>
      </c>
      <c r="F20" s="27"/>
      <c r="G20" s="10" t="str">
        <f>IF(C21="-","",IF(C21&lt;=35,IF(C20&lt;C21,100,""),IF(-C22&gt;C21/10,1,"")))</f>
        <v/>
      </c>
      <c r="H20" s="10" t="str">
        <f>IF(D21="-","",IF(D21&lt;=35,IF(D20&lt;D21,100,""),IF(-D22&gt;D21/10,1,"")))</f>
        <v/>
      </c>
      <c r="I20" s="10" t="str">
        <f>IF(E21="-","",IF(E21&lt;=35,IF(E20&lt;E21,100,""),IF(-E22&gt;E21/10,1,"")))</f>
        <v/>
      </c>
    </row>
    <row r="21" spans="1:9">
      <c r="A21" s="152"/>
      <c r="B21" s="154"/>
      <c r="C21" s="41">
        <v>45</v>
      </c>
      <c r="D21" s="41">
        <v>35</v>
      </c>
      <c r="E21" s="41">
        <v>35</v>
      </c>
      <c r="F21" s="27"/>
      <c r="G21" s="10"/>
      <c r="H21" s="10"/>
      <c r="I21" s="10"/>
    </row>
    <row r="22" spans="1:9">
      <c r="A22" s="152"/>
      <c r="B22" s="155"/>
      <c r="C22" s="42">
        <f>C20-C21</f>
        <v>0</v>
      </c>
      <c r="D22" s="42">
        <f>D20-D21</f>
        <v>0</v>
      </c>
      <c r="E22" s="42">
        <f>E20-E21</f>
        <v>0</v>
      </c>
      <c r="G22" s="10"/>
      <c r="H22" s="10"/>
      <c r="I22" s="10"/>
    </row>
    <row r="23" spans="1:9">
      <c r="A23" s="152"/>
      <c r="B23" s="156" t="s">
        <v>94</v>
      </c>
      <c r="C23" s="43">
        <v>45</v>
      </c>
      <c r="D23" s="43">
        <v>35</v>
      </c>
      <c r="E23" s="43">
        <v>35</v>
      </c>
      <c r="G23" s="10" t="str">
        <f>IF(C24="-","",IF(C24&lt;=35,IF(C23&lt;C24,100,""),IF(-C25&gt;C24/10,1,"")))</f>
        <v/>
      </c>
      <c r="H23" s="10" t="str">
        <f>IF(D24="-","",IF(D24&lt;=35,IF(D23&lt;D24,100,""),IF(-D25&gt;D24/10,1,"")))</f>
        <v/>
      </c>
      <c r="I23" s="10" t="str">
        <f>IF(E24="-","",IF(E24&lt;=35,IF(E23&lt;E24,100,""),IF(-E25&gt;E24/10,1,"")))</f>
        <v/>
      </c>
    </row>
    <row r="24" spans="1:9">
      <c r="A24" s="152"/>
      <c r="B24" s="154"/>
      <c r="C24" s="41">
        <v>45</v>
      </c>
      <c r="D24" s="41">
        <v>35</v>
      </c>
      <c r="E24" s="41">
        <v>35</v>
      </c>
      <c r="G24" s="10"/>
      <c r="H24" s="10"/>
      <c r="I24" s="10"/>
    </row>
    <row r="25" spans="1:9">
      <c r="A25" s="152"/>
      <c r="B25" s="155"/>
      <c r="C25" s="42">
        <f>C23-C24</f>
        <v>0</v>
      </c>
      <c r="D25" s="42">
        <f>D23-D24</f>
        <v>0</v>
      </c>
      <c r="E25" s="42">
        <f>E23-E24</f>
        <v>0</v>
      </c>
      <c r="G25" s="10"/>
      <c r="H25" s="10"/>
      <c r="I25" s="10"/>
    </row>
    <row r="26" spans="1:9">
      <c r="A26" s="152"/>
      <c r="B26" s="156" t="s">
        <v>95</v>
      </c>
      <c r="C26" s="43">
        <v>105</v>
      </c>
      <c r="D26" s="43">
        <v>105</v>
      </c>
      <c r="E26" s="43">
        <v>105</v>
      </c>
      <c r="G26" s="10" t="str">
        <f>IF(C27="-","",IF(C27&lt;=35,IF(C26&lt;C27,100,""),IF(-C28&gt;C27/10,1,"")))</f>
        <v/>
      </c>
      <c r="H26" s="10" t="str">
        <f>IF(D27="-","",IF(D27&lt;=35,IF(D26&lt;D27,100,""),IF(-D28&gt;D27/10,1,"")))</f>
        <v/>
      </c>
      <c r="I26" s="10" t="str">
        <f>IF(E27="-","",IF(E27&lt;=35,IF(E26&lt;E27,100,""),IF(-E28&gt;E27/10,1,"")))</f>
        <v/>
      </c>
    </row>
    <row r="27" spans="1:9">
      <c r="A27" s="152"/>
      <c r="B27" s="154"/>
      <c r="C27" s="41">
        <v>105</v>
      </c>
      <c r="D27" s="41">
        <v>105</v>
      </c>
      <c r="E27" s="41">
        <v>105</v>
      </c>
      <c r="G27" s="10"/>
      <c r="H27" s="10"/>
      <c r="I27" s="10"/>
    </row>
    <row r="28" spans="1:9">
      <c r="A28" s="152"/>
      <c r="B28" s="155"/>
      <c r="C28" s="42">
        <f>C26-C27</f>
        <v>0</v>
      </c>
      <c r="D28" s="42">
        <f>D26-D27</f>
        <v>0</v>
      </c>
      <c r="E28" s="42">
        <f>E26-E27</f>
        <v>0</v>
      </c>
      <c r="G28" s="10"/>
      <c r="H28" s="10"/>
      <c r="I28" s="10"/>
    </row>
    <row r="29" spans="1:9">
      <c r="A29" s="152"/>
      <c r="B29" s="156" t="s">
        <v>96</v>
      </c>
      <c r="C29" s="43">
        <v>70</v>
      </c>
      <c r="D29" s="43">
        <v>70</v>
      </c>
      <c r="E29" s="43">
        <v>35</v>
      </c>
      <c r="G29" s="10" t="str">
        <f>IF(C30="-","",IF(C29&lt;C30,1000,""))</f>
        <v/>
      </c>
      <c r="H29" s="10" t="str">
        <f>IF(D30="-","",IF(D29&lt;D30,1000,""))</f>
        <v/>
      </c>
      <c r="I29" s="10" t="str">
        <f>IF(E30="-","",IF(E29&lt;E30,1000,""))</f>
        <v/>
      </c>
    </row>
    <row r="30" spans="1:9">
      <c r="A30" s="152"/>
      <c r="B30" s="154"/>
      <c r="C30" s="41">
        <v>70</v>
      </c>
      <c r="D30" s="41">
        <v>70</v>
      </c>
      <c r="E30" s="41">
        <v>35</v>
      </c>
      <c r="G30" s="10"/>
      <c r="H30" s="10"/>
      <c r="I30" s="10"/>
    </row>
    <row r="31" spans="1:9">
      <c r="A31" s="152"/>
      <c r="B31" s="155"/>
      <c r="C31" s="42">
        <f>C29-C30</f>
        <v>0</v>
      </c>
      <c r="D31" s="42">
        <f>D29-D30</f>
        <v>0</v>
      </c>
      <c r="E31" s="42">
        <f>E29-E30</f>
        <v>0</v>
      </c>
      <c r="G31" s="10"/>
      <c r="H31" s="10"/>
      <c r="I31" s="10"/>
    </row>
    <row r="32" spans="1:9">
      <c r="A32" s="152"/>
      <c r="B32" s="156" t="s">
        <v>79</v>
      </c>
      <c r="C32" s="43">
        <v>140</v>
      </c>
      <c r="D32" s="43">
        <v>140</v>
      </c>
      <c r="E32" s="43">
        <v>140</v>
      </c>
      <c r="G32" s="10" t="str">
        <f>IF(C33="-","",IF(C33&lt;=35,IF(C32&lt;C33,100,""),IF(-C34&gt;C33/10,1,"")))</f>
        <v/>
      </c>
      <c r="H32" s="10" t="str">
        <f>IF(D33="-","",IF(D33&lt;=35,IF(D32&lt;D33,100,""),IF(-D34&gt;D33/10,1,"")))</f>
        <v/>
      </c>
      <c r="I32" s="10" t="str">
        <f>IF(E33="-","",IF(E33&lt;=35,IF(E32&lt;E33,100,""),IF(-E34&gt;E33/10,1,"")))</f>
        <v/>
      </c>
    </row>
    <row r="33" spans="1:24">
      <c r="A33" s="152"/>
      <c r="B33" s="154"/>
      <c r="C33" s="41">
        <v>140</v>
      </c>
      <c r="D33" s="41">
        <v>140</v>
      </c>
      <c r="E33" s="41">
        <v>140</v>
      </c>
      <c r="G33" s="10"/>
      <c r="H33" s="10"/>
      <c r="I33" s="10"/>
    </row>
    <row r="34" spans="1:24">
      <c r="A34" s="153"/>
      <c r="B34" s="155"/>
      <c r="C34" s="42">
        <f>C32-C33</f>
        <v>0</v>
      </c>
      <c r="D34" s="42">
        <f>D32-D33</f>
        <v>0</v>
      </c>
      <c r="E34" s="42">
        <f>E32-E33</f>
        <v>0</v>
      </c>
      <c r="G34" s="10"/>
      <c r="H34" s="10"/>
      <c r="I34" s="10"/>
    </row>
    <row r="35" spans="1:24" ht="13.5" customHeight="1">
      <c r="A35" s="160" t="s">
        <v>80</v>
      </c>
      <c r="B35" s="161"/>
      <c r="C35" s="43">
        <v>35</v>
      </c>
      <c r="D35" s="43">
        <v>35</v>
      </c>
      <c r="E35" s="43">
        <v>35</v>
      </c>
      <c r="G35" s="10" t="str">
        <f>IF(C36="-","",IF(C36&lt;=35,IF(C35&lt;C36,100,""),IF(-C37&gt;C36/10,1,"")))</f>
        <v/>
      </c>
      <c r="H35" s="10" t="str">
        <f>IF(D36="-","",IF(D36&lt;=35,IF(D35&lt;D36,100,""),IF(-D37&gt;D36/10,1,"")))</f>
        <v/>
      </c>
      <c r="I35" s="10" t="str">
        <f>IF(E36="-","",IF(E36&lt;=35,IF(E35&lt;E36,100,""),IF(-E37&gt;E36/10,1,"")))</f>
        <v/>
      </c>
    </row>
    <row r="36" spans="1:24">
      <c r="A36" s="162"/>
      <c r="B36" s="163"/>
      <c r="C36" s="41">
        <v>35</v>
      </c>
      <c r="D36" s="41">
        <v>35</v>
      </c>
      <c r="E36" s="41">
        <v>35</v>
      </c>
      <c r="G36" s="10"/>
      <c r="H36" s="10"/>
      <c r="I36" s="10"/>
    </row>
    <row r="37" spans="1:24">
      <c r="A37" s="164"/>
      <c r="B37" s="165"/>
      <c r="C37" s="42">
        <f>C35-C36</f>
        <v>0</v>
      </c>
      <c r="D37" s="42">
        <f>D35-D36</f>
        <v>0</v>
      </c>
      <c r="E37" s="42">
        <f>E35-E36</f>
        <v>0</v>
      </c>
      <c r="G37" s="10"/>
      <c r="H37" s="10"/>
      <c r="I37" s="10"/>
    </row>
    <row r="38" spans="1:24" ht="13.5" customHeight="1">
      <c r="A38" s="160" t="s">
        <v>82</v>
      </c>
      <c r="B38" s="161"/>
      <c r="C38" s="43">
        <v>50</v>
      </c>
      <c r="D38" s="43">
        <v>70</v>
      </c>
      <c r="E38" s="43">
        <v>70</v>
      </c>
      <c r="G38" s="10" t="str">
        <f>IF(C39="-","",IF(C38&lt;C39,10000,""))</f>
        <v/>
      </c>
      <c r="H38" s="10" t="str">
        <f t="shared" ref="H38:I38" si="3">IF(D39="-","",IF(D38&lt;D39,10000,""))</f>
        <v/>
      </c>
      <c r="I38" s="10" t="str">
        <f t="shared" si="3"/>
        <v/>
      </c>
    </row>
    <row r="39" spans="1:24">
      <c r="A39" s="162"/>
      <c r="B39" s="163"/>
      <c r="C39" s="41">
        <v>50</v>
      </c>
      <c r="D39" s="41">
        <v>70</v>
      </c>
      <c r="E39" s="41">
        <v>70</v>
      </c>
      <c r="G39" s="10"/>
      <c r="H39" s="10"/>
      <c r="I39" s="10"/>
    </row>
    <row r="40" spans="1:24">
      <c r="A40" s="164"/>
      <c r="B40" s="165"/>
      <c r="C40" s="42">
        <f>C38-C39</f>
        <v>0</v>
      </c>
      <c r="D40" s="42">
        <f>D38-D39</f>
        <v>0</v>
      </c>
      <c r="E40" s="42">
        <f>E38-E39</f>
        <v>0</v>
      </c>
      <c r="G40" s="10"/>
      <c r="H40" s="10"/>
      <c r="I40" s="10"/>
    </row>
    <row r="41" spans="1:24" ht="13.5" customHeight="1">
      <c r="A41" s="160" t="s">
        <v>83</v>
      </c>
      <c r="B41" s="161"/>
      <c r="C41" s="43">
        <v>35</v>
      </c>
      <c r="D41" s="43">
        <v>35</v>
      </c>
      <c r="E41" s="43">
        <v>35</v>
      </c>
      <c r="G41" s="10" t="str">
        <f>IF(C42="-","",IF(C42&lt;=35,IF(C41&lt;C42,100,""),IF(-C43&gt;C42/10,1,"")))</f>
        <v/>
      </c>
      <c r="H41" s="10" t="str">
        <f>IF(D42="-","",IF(D42&lt;=35,IF(D41&lt;D42,100,""),IF(-D43&gt;D42/10,1,"")))</f>
        <v/>
      </c>
      <c r="I41" s="10" t="str">
        <f>IF(E42="-","",IF(E42&lt;=35,IF(E41&lt;E42,100,""),IF(-E43&gt;E42/10,1,"")))</f>
        <v/>
      </c>
    </row>
    <row r="42" spans="1:24">
      <c r="A42" s="162"/>
      <c r="B42" s="163"/>
      <c r="C42" s="41">
        <v>35</v>
      </c>
      <c r="D42" s="41">
        <v>35</v>
      </c>
      <c r="E42" s="41">
        <v>35</v>
      </c>
      <c r="G42" s="10"/>
      <c r="H42" s="10"/>
      <c r="I42" s="10"/>
    </row>
    <row r="43" spans="1:24">
      <c r="A43" s="164"/>
      <c r="B43" s="165"/>
      <c r="C43" s="44">
        <f>C41-C42</f>
        <v>0</v>
      </c>
      <c r="D43" s="44">
        <f>D41-D42</f>
        <v>0</v>
      </c>
      <c r="E43" s="44">
        <f>E41-E42</f>
        <v>0</v>
      </c>
      <c r="G43" s="10"/>
      <c r="H43" s="10"/>
      <c r="I43" s="10"/>
    </row>
    <row r="44" spans="1:24" ht="30" customHeight="1">
      <c r="A44" s="166"/>
      <c r="B44" s="166"/>
      <c r="C44" s="27"/>
      <c r="D44" s="27"/>
      <c r="E44" s="27"/>
      <c r="F44" s="28" t="str">
        <f>IF(【様式２】授業時数特例校指定変更申請書!C31="✔","←小中一貫教科等又は選択教科の名称及び各学年の授業時数を記載してください。",IF(COUNTIF(A44:E44,"")&lt;5,"エラー！記入箇所を確認してください。",""))</f>
        <v/>
      </c>
      <c r="G44" s="6"/>
      <c r="J44" s="9"/>
      <c r="K44" s="9"/>
      <c r="R44" s="3"/>
      <c r="S44" s="3"/>
      <c r="T44" s="3"/>
      <c r="U44" s="3"/>
      <c r="V44" s="3"/>
      <c r="W44" s="3"/>
      <c r="X44" s="3"/>
    </row>
    <row r="45" spans="1:24" s="13" customFormat="1" ht="30" customHeight="1">
      <c r="A45" s="132"/>
      <c r="B45" s="132"/>
      <c r="C45" s="27"/>
      <c r="D45" s="27"/>
      <c r="E45" s="27"/>
      <c r="F45" s="25" t="str">
        <f>IF(A44="",IF(COUNTIF(A45:E45,"")&lt;5,"エラー！記入箇所を確認してください。",""),"←小中一貫教科等又は選択教科を"&amp;ROW(A2)&amp;"つ以上設けている場合、名称及び各学年の授業時数を記載してください。")</f>
        <v/>
      </c>
      <c r="G45" s="7"/>
      <c r="H45" s="11"/>
      <c r="I45" s="11"/>
      <c r="J45" s="11"/>
      <c r="K45" s="11"/>
      <c r="L45" s="11"/>
      <c r="M45" s="11"/>
      <c r="N45" s="11"/>
      <c r="O45" s="11"/>
      <c r="P45" s="11"/>
      <c r="Q45" s="11"/>
    </row>
    <row r="46" spans="1:24" s="13" customFormat="1" ht="30" customHeight="1">
      <c r="A46" s="132"/>
      <c r="B46" s="132"/>
      <c r="C46" s="27"/>
      <c r="D46" s="27"/>
      <c r="E46" s="27"/>
      <c r="F46" s="25" t="str">
        <f t="shared" ref="F46:F63" si="4">IF(A45="",IF(COUNTIF(A46:E46,"")&lt;5,"エラー！記入箇所を確認してください。",""),"←小中一貫教科等又は選択教科を"&amp;ROW(A3)&amp;"つ以上設けている場合、名称及び各学年の授業時数を記載してください。")</f>
        <v/>
      </c>
      <c r="G46" s="7"/>
      <c r="H46" s="11"/>
      <c r="I46" s="11"/>
      <c r="J46" s="11"/>
      <c r="K46" s="11"/>
      <c r="L46" s="11"/>
      <c r="M46" s="11"/>
      <c r="N46" s="11"/>
      <c r="O46" s="11"/>
      <c r="P46" s="11"/>
      <c r="Q46" s="11"/>
    </row>
    <row r="47" spans="1:24" ht="30" customHeight="1">
      <c r="A47" s="132"/>
      <c r="B47" s="132"/>
      <c r="C47" s="27"/>
      <c r="D47" s="27"/>
      <c r="E47" s="27"/>
      <c r="F47" s="25" t="str">
        <f t="shared" si="4"/>
        <v/>
      </c>
      <c r="G47" s="6"/>
      <c r="J47" s="9"/>
      <c r="K47" s="9"/>
      <c r="R47" s="2"/>
    </row>
    <row r="48" spans="1:24" ht="30" customHeight="1">
      <c r="A48" s="132"/>
      <c r="B48" s="132"/>
      <c r="C48" s="27"/>
      <c r="D48" s="27"/>
      <c r="E48" s="27"/>
      <c r="F48" s="25" t="str">
        <f t="shared" si="4"/>
        <v/>
      </c>
      <c r="G48" s="6"/>
      <c r="J48" s="9"/>
      <c r="K48" s="9"/>
      <c r="R48" s="2"/>
    </row>
    <row r="49" spans="1:18" ht="30" customHeight="1">
      <c r="A49" s="132"/>
      <c r="B49" s="132"/>
      <c r="C49" s="27"/>
      <c r="D49" s="27"/>
      <c r="E49" s="27"/>
      <c r="F49" s="25" t="str">
        <f t="shared" si="4"/>
        <v/>
      </c>
      <c r="G49" s="6"/>
      <c r="J49" s="9"/>
      <c r="K49" s="9"/>
      <c r="R49" s="2"/>
    </row>
    <row r="50" spans="1:18" ht="30" customHeight="1">
      <c r="A50" s="132"/>
      <c r="B50" s="132"/>
      <c r="C50" s="27"/>
      <c r="D50" s="27"/>
      <c r="E50" s="27"/>
      <c r="F50" s="25" t="str">
        <f t="shared" si="4"/>
        <v/>
      </c>
      <c r="G50" s="6"/>
      <c r="J50" s="9"/>
      <c r="K50" s="9"/>
      <c r="R50" s="2"/>
    </row>
    <row r="51" spans="1:18" ht="30" customHeight="1">
      <c r="A51" s="132"/>
      <c r="B51" s="132"/>
      <c r="C51" s="27"/>
      <c r="D51" s="27"/>
      <c r="E51" s="27"/>
      <c r="F51" s="25" t="str">
        <f t="shared" si="4"/>
        <v/>
      </c>
      <c r="G51" s="6"/>
      <c r="J51" s="9"/>
      <c r="K51" s="9"/>
      <c r="R51" s="2"/>
    </row>
    <row r="52" spans="1:18" ht="30" customHeight="1">
      <c r="A52" s="132"/>
      <c r="B52" s="132"/>
      <c r="C52" s="27"/>
      <c r="D52" s="27"/>
      <c r="E52" s="27"/>
      <c r="F52" s="25" t="str">
        <f t="shared" si="4"/>
        <v/>
      </c>
      <c r="G52" s="6"/>
      <c r="J52" s="9"/>
      <c r="K52" s="9"/>
      <c r="R52" s="2"/>
    </row>
    <row r="53" spans="1:18" ht="30" customHeight="1">
      <c r="A53" s="132"/>
      <c r="B53" s="132"/>
      <c r="C53" s="27"/>
      <c r="D53" s="27"/>
      <c r="E53" s="27"/>
      <c r="F53" s="25" t="str">
        <f t="shared" si="4"/>
        <v/>
      </c>
      <c r="G53" s="6"/>
      <c r="J53" s="9"/>
      <c r="K53" s="9"/>
      <c r="R53" s="2"/>
    </row>
    <row r="54" spans="1:18" ht="30" customHeight="1">
      <c r="A54" s="132"/>
      <c r="B54" s="132"/>
      <c r="C54" s="27"/>
      <c r="D54" s="27"/>
      <c r="E54" s="27"/>
      <c r="F54" s="25" t="str">
        <f t="shared" si="4"/>
        <v/>
      </c>
      <c r="G54" s="6"/>
      <c r="J54" s="9"/>
      <c r="K54" s="9"/>
      <c r="R54" s="2"/>
    </row>
    <row r="55" spans="1:18" ht="30" customHeight="1">
      <c r="A55" s="132"/>
      <c r="B55" s="132"/>
      <c r="C55" s="27"/>
      <c r="D55" s="27"/>
      <c r="E55" s="27"/>
      <c r="F55" s="25" t="str">
        <f t="shared" si="4"/>
        <v/>
      </c>
      <c r="G55" s="6"/>
      <c r="J55" s="9"/>
      <c r="K55" s="9"/>
      <c r="R55" s="2"/>
    </row>
    <row r="56" spans="1:18" ht="30" customHeight="1">
      <c r="A56" s="132"/>
      <c r="B56" s="132"/>
      <c r="C56" s="27"/>
      <c r="D56" s="27"/>
      <c r="E56" s="27"/>
      <c r="F56" s="25" t="str">
        <f t="shared" si="4"/>
        <v/>
      </c>
      <c r="G56" s="6"/>
      <c r="J56" s="9"/>
      <c r="K56" s="9"/>
      <c r="R56" s="2"/>
    </row>
    <row r="57" spans="1:18" ht="30" customHeight="1">
      <c r="A57" s="132"/>
      <c r="B57" s="132"/>
      <c r="C57" s="27"/>
      <c r="D57" s="27"/>
      <c r="E57" s="27"/>
      <c r="F57" s="25" t="str">
        <f t="shared" si="4"/>
        <v/>
      </c>
      <c r="G57" s="6"/>
      <c r="J57" s="9"/>
      <c r="K57" s="9"/>
      <c r="R57" s="2"/>
    </row>
    <row r="58" spans="1:18" ht="30" customHeight="1">
      <c r="A58" s="132"/>
      <c r="B58" s="132"/>
      <c r="C58" s="27"/>
      <c r="D58" s="27"/>
      <c r="E58" s="27"/>
      <c r="F58" s="25" t="str">
        <f t="shared" si="4"/>
        <v/>
      </c>
      <c r="G58" s="6"/>
      <c r="J58" s="9"/>
      <c r="K58" s="9"/>
      <c r="R58" s="2"/>
    </row>
    <row r="59" spans="1:18" ht="30" customHeight="1">
      <c r="A59" s="132"/>
      <c r="B59" s="132"/>
      <c r="C59" s="27"/>
      <c r="D59" s="27"/>
      <c r="E59" s="27"/>
      <c r="F59" s="25" t="str">
        <f t="shared" si="4"/>
        <v/>
      </c>
      <c r="G59" s="6"/>
      <c r="J59" s="9"/>
      <c r="K59" s="9"/>
      <c r="R59" s="2"/>
    </row>
    <row r="60" spans="1:18" ht="30" customHeight="1">
      <c r="A60" s="132"/>
      <c r="B60" s="132"/>
      <c r="C60" s="27"/>
      <c r="D60" s="27"/>
      <c r="E60" s="27"/>
      <c r="F60" s="25" t="str">
        <f t="shared" si="4"/>
        <v/>
      </c>
      <c r="G60" s="6"/>
      <c r="J60" s="9"/>
      <c r="K60" s="9"/>
      <c r="R60" s="2"/>
    </row>
    <row r="61" spans="1:18" ht="30" customHeight="1">
      <c r="A61" s="132"/>
      <c r="B61" s="132"/>
      <c r="C61" s="27"/>
      <c r="D61" s="27"/>
      <c r="E61" s="27"/>
      <c r="F61" s="25" t="str">
        <f t="shared" si="4"/>
        <v/>
      </c>
      <c r="G61" s="6"/>
      <c r="J61" s="9"/>
      <c r="K61" s="9"/>
      <c r="R61" s="2"/>
    </row>
    <row r="62" spans="1:18" ht="30" customHeight="1">
      <c r="A62" s="132"/>
      <c r="B62" s="132"/>
      <c r="C62" s="27"/>
      <c r="D62" s="27"/>
      <c r="E62" s="27"/>
      <c r="F62" s="25" t="str">
        <f t="shared" si="4"/>
        <v/>
      </c>
      <c r="G62" s="6"/>
      <c r="J62" s="9"/>
      <c r="K62" s="9"/>
      <c r="R62" s="2"/>
    </row>
    <row r="63" spans="1:18" ht="30" customHeight="1">
      <c r="A63" s="132"/>
      <c r="B63" s="132"/>
      <c r="C63" s="27"/>
      <c r="D63" s="27"/>
      <c r="E63" s="27"/>
      <c r="F63" s="25" t="str">
        <f t="shared" si="4"/>
        <v/>
      </c>
      <c r="G63" s="6"/>
      <c r="J63" s="9"/>
      <c r="K63" s="9"/>
      <c r="R63" s="2"/>
    </row>
    <row r="64" spans="1:18">
      <c r="F64" s="48"/>
      <c r="G64" s="3"/>
      <c r="H64" s="3"/>
      <c r="J64" s="9"/>
      <c r="K64" s="9"/>
      <c r="P64" s="2"/>
      <c r="Q64" s="2"/>
      <c r="R64" s="2"/>
    </row>
    <row r="65" spans="6:18">
      <c r="F65" s="48"/>
      <c r="G65" s="3"/>
      <c r="H65" s="3"/>
      <c r="J65" s="9"/>
      <c r="K65" s="9"/>
      <c r="P65" s="2"/>
      <c r="Q65" s="2"/>
      <c r="R65" s="2"/>
    </row>
    <row r="66" spans="6:18">
      <c r="F66" s="48"/>
      <c r="G66" s="3"/>
      <c r="H66" s="3"/>
      <c r="J66" s="9"/>
      <c r="K66" s="9"/>
      <c r="P66" s="2"/>
      <c r="Q66" s="2"/>
      <c r="R66" s="2"/>
    </row>
    <row r="67" spans="6:18">
      <c r="F67" s="48"/>
      <c r="G67" s="3"/>
      <c r="H67" s="3"/>
      <c r="J67" s="9"/>
      <c r="K67" s="9"/>
      <c r="P67" s="2"/>
      <c r="Q67" s="2"/>
      <c r="R67" s="2"/>
    </row>
    <row r="68" spans="6:18">
      <c r="F68" s="48"/>
      <c r="G68" s="3"/>
      <c r="H68" s="3"/>
      <c r="J68" s="9"/>
      <c r="K68" s="9"/>
      <c r="P68" s="2"/>
      <c r="Q68" s="2"/>
      <c r="R68" s="2"/>
    </row>
    <row r="69" spans="6:18">
      <c r="F69" s="48"/>
      <c r="G69" s="3"/>
      <c r="H69" s="3"/>
      <c r="J69" s="9"/>
      <c r="K69" s="9"/>
      <c r="P69" s="2"/>
      <c r="Q69" s="2"/>
      <c r="R69" s="2"/>
    </row>
    <row r="70" spans="6:18">
      <c r="F70" s="48"/>
      <c r="G70" s="3"/>
      <c r="H70" s="3"/>
      <c r="J70" s="9"/>
      <c r="K70" s="9"/>
      <c r="P70" s="2"/>
      <c r="Q70" s="2"/>
      <c r="R70" s="2"/>
    </row>
    <row r="71" spans="6:18">
      <c r="F71" s="48"/>
      <c r="G71" s="3"/>
      <c r="H71" s="3"/>
      <c r="J71" s="9"/>
      <c r="K71" s="9"/>
      <c r="P71" s="2"/>
      <c r="Q71" s="2"/>
      <c r="R71" s="2"/>
    </row>
    <row r="72" spans="6:18">
      <c r="F72" s="48"/>
      <c r="G72" s="3"/>
      <c r="H72" s="3"/>
      <c r="J72" s="9"/>
      <c r="K72" s="9"/>
      <c r="P72" s="2"/>
      <c r="Q72" s="2"/>
      <c r="R72" s="2"/>
    </row>
    <row r="73" spans="6:18">
      <c r="F73" s="48"/>
      <c r="G73" s="3"/>
      <c r="H73" s="3"/>
      <c r="J73" s="9"/>
      <c r="K73" s="9"/>
      <c r="P73" s="2"/>
      <c r="Q73" s="2"/>
      <c r="R73" s="2"/>
    </row>
    <row r="74" spans="6:18">
      <c r="F74" s="48"/>
      <c r="G74" s="3"/>
      <c r="H74" s="3"/>
      <c r="J74" s="9"/>
      <c r="K74" s="9"/>
      <c r="P74" s="2"/>
      <c r="Q74" s="2"/>
      <c r="R74" s="2"/>
    </row>
    <row r="75" spans="6:18">
      <c r="F75" s="48"/>
      <c r="G75" s="3"/>
      <c r="H75" s="3"/>
      <c r="J75" s="9"/>
      <c r="K75" s="9"/>
      <c r="P75" s="2"/>
      <c r="Q75" s="2"/>
      <c r="R75" s="2"/>
    </row>
  </sheetData>
  <sheetProtection algorithmName="SHA-512" hashValue="kYvgzA7L79bKI9UgotFvSr6RBSpq8ofxvIQ0vf5OnpqJT7Aa8PG5smw1cf+EeWza+WwgyZEVrsmPKACl9LWykg==" saltValue="+vbnxeA5QMjzj5MvgK3pgg==" spinCount="100000" sheet="1" objects="1" scenarios="1"/>
  <protectedRanges>
    <protectedRange sqref="C8:E8 C11:E11 C14:E14 C17:E17 C20:E20 C23:E23 C26:E26 C29:E29 C32:E32 C35:E35 C38:E38 C41:E41 A44:E63" name="範囲1"/>
  </protectedRanges>
  <mergeCells count="39">
    <mergeCell ref="A47:B47"/>
    <mergeCell ref="A48:B48"/>
    <mergeCell ref="A38:B40"/>
    <mergeCell ref="A41:B43"/>
    <mergeCell ref="A44:B44"/>
    <mergeCell ref="A45:B45"/>
    <mergeCell ref="A46:B46"/>
    <mergeCell ref="A5:B7"/>
    <mergeCell ref="A35:B37"/>
    <mergeCell ref="B29:B31"/>
    <mergeCell ref="B32:B34"/>
    <mergeCell ref="A1:F1"/>
    <mergeCell ref="A2:F2"/>
    <mergeCell ref="A3:B3"/>
    <mergeCell ref="A8:A34"/>
    <mergeCell ref="B8:B10"/>
    <mergeCell ref="B11:B13"/>
    <mergeCell ref="B14:B16"/>
    <mergeCell ref="B17:B19"/>
    <mergeCell ref="A4:B4"/>
    <mergeCell ref="B20:B22"/>
    <mergeCell ref="B23:B25"/>
    <mergeCell ref="B26:B28"/>
    <mergeCell ref="F10:F11"/>
    <mergeCell ref="A62:B62"/>
    <mergeCell ref="A63:B63"/>
    <mergeCell ref="A57:B57"/>
    <mergeCell ref="A58:B58"/>
    <mergeCell ref="A59:B59"/>
    <mergeCell ref="A60:B60"/>
    <mergeCell ref="A61:B61"/>
    <mergeCell ref="A52:B52"/>
    <mergeCell ref="A53:B53"/>
    <mergeCell ref="A54:B54"/>
    <mergeCell ref="A55:B55"/>
    <mergeCell ref="A56:B56"/>
    <mergeCell ref="A49:B49"/>
    <mergeCell ref="A50:B50"/>
    <mergeCell ref="A51:B51"/>
  </mergeCells>
  <phoneticPr fontId="1"/>
  <conditionalFormatting sqref="A45:E63">
    <cfRule type="expression" dxfId="8" priority="9">
      <formula>$A44&lt;&gt;""</formula>
    </cfRule>
  </conditionalFormatting>
  <conditionalFormatting sqref="A3:F63">
    <cfRule type="expression" dxfId="7" priority="1">
      <formula>$A$2="本様式には記載不要です。"</formula>
    </cfRule>
  </conditionalFormatting>
  <conditionalFormatting sqref="C5:E43">
    <cfRule type="expression" dxfId="6" priority="6">
      <formula>OR(G5=1,G5=100,G5=1000,G5=10000)</formula>
    </cfRule>
  </conditionalFormatting>
  <conditionalFormatting sqref="C7:E7 C10:E10 C13:E13 C16:E16 C19:E19 C22:E22 C25:E25 C28:E28 C31:E31 C34:E34 C37:E37 C40:E40 C43:E43">
    <cfRule type="expression" dxfId="5" priority="7">
      <formula>AND(C7&lt;0,C7&lt;&gt;"-")</formula>
    </cfRule>
    <cfRule type="expression" dxfId="4" priority="8">
      <formula>AND(C7&gt;0,C7&lt;&gt;"-")</formula>
    </cfRule>
  </conditionalFormatting>
  <conditionalFormatting sqref="F12:F18">
    <cfRule type="notContainsBlanks" dxfId="3" priority="5">
      <formula>LEN(TRIM(F12))&gt;0</formula>
    </cfRule>
  </conditionalFormatting>
  <conditionalFormatting sqref="F44:F63">
    <cfRule type="containsText" dxfId="2" priority="2" operator="containsText" text="エラー！">
      <formula>NOT(ISERROR(SEARCH("エラー！",F44)))</formula>
    </cfRule>
  </conditionalFormatting>
  <dataValidations count="1">
    <dataValidation type="whole" operator="greaterThanOrEqual" allowBlank="1" showInputMessage="1" showErrorMessage="1" sqref="C5:E63" xr:uid="{00000000-0002-0000-0200-000000000000}">
      <formula1>0</formula1>
    </dataValidation>
  </dataValidations>
  <pageMargins left="0.7" right="0.7" top="0.75" bottom="0.75" header="0.3" footer="0.3"/>
  <pageSetup paperSize="9" scale="58" orientation="portrait" r:id="rId1"/>
  <extLst>
    <ext xmlns:x14="http://schemas.microsoft.com/office/spreadsheetml/2009/9/main" uri="{78C0D931-6437-407d-A8EE-F0AAD7539E65}">
      <x14:conditionalFormattings>
        <x14:conditionalFormatting xmlns:xm="http://schemas.microsoft.com/office/excel/2006/main">
          <x14:cfRule type="expression" priority="132" id="{09F53004-33F0-4DAA-A796-2EACB1048951}">
            <xm:f>【様式２】授業時数特例校指定変更申請書!$C$31="✔"</xm:f>
            <x14:dxf>
              <fill>
                <patternFill>
                  <bgColor theme="7" tint="0.79998168889431442"/>
                </patternFill>
              </fill>
              <border>
                <left style="thin">
                  <color auto="1"/>
                </left>
                <right style="thin">
                  <color auto="1"/>
                </right>
                <top style="thin">
                  <color auto="1"/>
                </top>
                <bottom style="thin">
                  <color auto="1"/>
                </bottom>
                <vertical/>
                <horizontal/>
              </border>
            </x14:dxf>
          </x14:cfRule>
          <xm:sqref>A44:E44</xm:sqref>
        </x14:conditionalFormatting>
      </x14:conditionalFormatting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171D25-388F-469F-B73B-484D3F874B2A}">
  <dimension ref="A1:T90"/>
  <sheetViews>
    <sheetView showGridLines="0" view="pageBreakPreview" zoomScale="60" zoomScaleNormal="85" workbookViewId="0">
      <pane ySplit="12" topLeftCell="A13" activePane="bottomLeft" state="frozen"/>
      <selection pane="bottomLeft" activeCell="B3" sqref="B3"/>
    </sheetView>
  </sheetViews>
  <sheetFormatPr defaultColWidth="9" defaultRowHeight="15"/>
  <cols>
    <col min="1" max="1" width="22.75" style="50" customWidth="1"/>
    <col min="2" max="2" width="7.125" style="25" customWidth="1"/>
    <col min="3" max="3" width="23.875" style="25" customWidth="1"/>
    <col min="4" max="4" width="20.75" style="25" customWidth="1"/>
    <col min="5" max="5" width="7.125" style="27" customWidth="1"/>
    <col min="6" max="6" width="25" style="25" customWidth="1"/>
    <col min="7" max="7" width="7.125" style="27" customWidth="1"/>
    <col min="8" max="19" width="15.375" style="2" customWidth="1"/>
    <col min="20" max="20" width="40.875" style="13" bestFit="1" customWidth="1"/>
    <col min="21" max="16384" width="9" style="2"/>
  </cols>
  <sheetData>
    <row r="1" spans="1:20" ht="21" customHeight="1">
      <c r="A1" s="143" t="s">
        <v>97</v>
      </c>
      <c r="B1" s="143"/>
      <c r="C1" s="143"/>
      <c r="D1" s="143"/>
      <c r="E1" s="143"/>
      <c r="F1" s="143"/>
      <c r="G1" s="143"/>
      <c r="H1" s="14"/>
      <c r="I1" s="14"/>
      <c r="J1" s="14"/>
      <c r="K1" s="14"/>
      <c r="L1" s="14"/>
      <c r="M1" s="14"/>
      <c r="N1" s="14"/>
      <c r="O1" s="14"/>
      <c r="P1" s="14"/>
      <c r="Q1" s="14"/>
      <c r="R1" s="14"/>
      <c r="S1" s="14"/>
      <c r="T1" s="49"/>
    </row>
    <row r="3" spans="1:20">
      <c r="B3" s="25" t="s">
        <v>304</v>
      </c>
      <c r="D3" s="27"/>
    </row>
    <row r="4" spans="1:20">
      <c r="B4" s="25" t="s">
        <v>98</v>
      </c>
      <c r="D4" s="27"/>
    </row>
    <row r="5" spans="1:20">
      <c r="A5" s="51"/>
    </row>
    <row r="6" spans="1:20">
      <c r="A6" s="51"/>
      <c r="B6" s="52"/>
      <c r="D6" s="27"/>
    </row>
    <row r="7" spans="1:20" ht="33.75" customHeight="1">
      <c r="A7" s="51"/>
      <c r="B7" s="52"/>
      <c r="C7" s="26"/>
      <c r="D7" s="25" t="s">
        <v>289</v>
      </c>
      <c r="F7" s="65">
        <f>COUNTA(F13:F90)</f>
        <v>0</v>
      </c>
      <c r="G7" s="25" t="s">
        <v>287</v>
      </c>
    </row>
    <row r="8" spans="1:20" ht="12" customHeight="1">
      <c r="A8" s="51"/>
      <c r="B8" s="52"/>
      <c r="C8" s="172" t="str">
        <f>IF(C7&gt;0,"","エラー！何度目か記載してください。")</f>
        <v>エラー！何度目か記載してください。</v>
      </c>
      <c r="D8" s="172"/>
      <c r="F8" s="173" t="str">
        <f>IF(F7=【様式２】授業時数特例校指定変更申請書!I29,"","エラー！校数を確認してください。")</f>
        <v/>
      </c>
      <c r="G8" s="173"/>
    </row>
    <row r="9" spans="1:20" ht="12" customHeight="1">
      <c r="A9" s="51"/>
      <c r="B9" s="52"/>
    </row>
    <row r="10" spans="1:20" ht="13.5">
      <c r="A10" s="174" t="s">
        <v>290</v>
      </c>
      <c r="B10" s="175" t="s">
        <v>291</v>
      </c>
      <c r="C10" s="175" t="s">
        <v>292</v>
      </c>
      <c r="D10" s="175" t="s">
        <v>293</v>
      </c>
      <c r="E10" s="175" t="s">
        <v>294</v>
      </c>
      <c r="F10" s="176" t="s">
        <v>295</v>
      </c>
      <c r="G10" s="179" t="s">
        <v>296</v>
      </c>
      <c r="H10" s="171" t="s">
        <v>297</v>
      </c>
      <c r="I10" s="171"/>
      <c r="J10" s="171"/>
      <c r="K10" s="171"/>
      <c r="L10" s="171"/>
      <c r="M10" s="171"/>
      <c r="N10" s="171"/>
      <c r="O10" s="171"/>
      <c r="P10" s="171"/>
      <c r="Q10" s="171"/>
      <c r="R10" s="171"/>
      <c r="S10" s="171"/>
    </row>
    <row r="11" spans="1:20" ht="13.5" customHeight="1">
      <c r="A11" s="174"/>
      <c r="B11" s="175"/>
      <c r="C11" s="175"/>
      <c r="D11" s="175"/>
      <c r="E11" s="175"/>
      <c r="F11" s="177"/>
      <c r="G11" s="180"/>
      <c r="H11" s="171" t="s">
        <v>298</v>
      </c>
      <c r="I11" s="171"/>
      <c r="J11" s="171"/>
      <c r="K11" s="171"/>
      <c r="L11" s="171"/>
      <c r="M11" s="171"/>
      <c r="N11" s="171" t="s">
        <v>218</v>
      </c>
      <c r="O11" s="171"/>
      <c r="P11" s="171"/>
      <c r="Q11" s="171"/>
      <c r="R11" s="171"/>
      <c r="S11" s="171"/>
    </row>
    <row r="12" spans="1:20" ht="13.5">
      <c r="A12" s="174"/>
      <c r="B12" s="175"/>
      <c r="C12" s="175"/>
      <c r="D12" s="175"/>
      <c r="E12" s="175"/>
      <c r="F12" s="178"/>
      <c r="G12" s="181"/>
      <c r="H12" s="53" t="s">
        <v>299</v>
      </c>
      <c r="I12" s="53" t="s">
        <v>51</v>
      </c>
      <c r="J12" s="53" t="s">
        <v>300</v>
      </c>
      <c r="K12" s="53" t="s">
        <v>301</v>
      </c>
      <c r="L12" s="53" t="s">
        <v>302</v>
      </c>
      <c r="M12" s="53" t="s">
        <v>54</v>
      </c>
      <c r="N12" s="53" t="s">
        <v>299</v>
      </c>
      <c r="O12" s="53" t="s">
        <v>51</v>
      </c>
      <c r="P12" s="53" t="s">
        <v>300</v>
      </c>
      <c r="Q12" s="53" t="s">
        <v>301</v>
      </c>
      <c r="R12" s="53" t="s">
        <v>302</v>
      </c>
      <c r="S12" s="53" t="s">
        <v>54</v>
      </c>
    </row>
    <row r="13" spans="1:20" ht="15.75">
      <c r="A13" s="64" t="str">
        <f>IF(F13="","",【様式２】授業時数特例校指定変更申請書!J$5)</f>
        <v/>
      </c>
      <c r="B13" s="54" t="str">
        <f>IF(F13="","",【様式２】授業時数特例校指定変更申請書!E$22)</f>
        <v/>
      </c>
      <c r="C13" s="55" t="str">
        <f>IF(F13="","",【様式２】授業時数特例校指定変更申請書!E$20)</f>
        <v/>
      </c>
      <c r="D13" s="55" t="str">
        <f>IF(F13="","",【様式２】授業時数特例校指定変更申請書!E$19)</f>
        <v/>
      </c>
      <c r="E13" s="56" t="str">
        <f>IF(F13="","",IF(【様式２】授業時数特例校指定変更申請書!E$17="私立（学校法人立）","私立",IF(【様式２】授業時数特例校指定変更申請書!E$17="私立（学校設置会社立）","株立",【様式２】授業時数特例校指定変更申請書!E$17)))</f>
        <v/>
      </c>
      <c r="F13" s="57"/>
      <c r="G13" s="56" t="str">
        <f>IF(F13="","",IF(【様式２】授業時数特例校指定変更申請書!C$29="小学校","小",IF(【様式２】授業時数特例校指定変更申請書!C$29="中学校","中",IF(【様式２】授業時数特例校指定変更申請書!C$29="義務教育学校","義務",IF(【様式２】授業時数特例校指定変更申請書!C$29="中等教育学校前期課程","中等","")))))</f>
        <v/>
      </c>
      <c r="H13" s="58" t="str">
        <f>IF($F13="","",【様式２】授業時数特例校指定変更申請書!F$94)</f>
        <v/>
      </c>
      <c r="I13" s="58" t="str">
        <f>IF($F13="","",【様式２】授業時数特例校指定変更申請書!F$95)</f>
        <v/>
      </c>
      <c r="J13" s="58" t="str">
        <f>IF($F13="","",【様式２】授業時数特例校指定変更申請書!F$96)</f>
        <v/>
      </c>
      <c r="K13" s="58" t="str">
        <f>IF($F13="","",【様式２】授業時数特例校指定変更申請書!F$97)</f>
        <v/>
      </c>
      <c r="L13" s="58" t="str">
        <f>IF($F13="","",【様式２】授業時数特例校指定変更申請書!F$98)</f>
        <v/>
      </c>
      <c r="M13" s="58" t="str">
        <f>IF($F13="","",【様式２】授業時数特例校指定変更申請書!F$99)</f>
        <v/>
      </c>
      <c r="N13" s="58" t="str">
        <f>IF($F13="","",【様式２】授業時数特例校指定変更申請書!F$105)</f>
        <v/>
      </c>
      <c r="O13" s="58" t="str">
        <f>IF($F13="","",【様式２】授業時数特例校指定変更申請書!F$106)</f>
        <v/>
      </c>
      <c r="P13" s="58" t="str">
        <f>IF($F13="","",【様式２】授業時数特例校指定変更申請書!F$107)</f>
        <v/>
      </c>
      <c r="Q13" s="58" t="str">
        <f>IF($F13="","",【様式２】授業時数特例校指定変更申請書!F$108)</f>
        <v/>
      </c>
      <c r="R13" s="58" t="str">
        <f>IF($F13="","",【様式２】授業時数特例校指定変更申請書!F$109)</f>
        <v/>
      </c>
      <c r="S13" s="58" t="str">
        <f>IF($F13="","",【様式２】授業時数特例校指定変更申請書!F$110)</f>
        <v/>
      </c>
      <c r="T13" s="5" t="str">
        <f>IF(F13="","エラー！学校名を入力してください。","")</f>
        <v>エラー！学校名を入力してください。</v>
      </c>
    </row>
    <row r="14" spans="1:20">
      <c r="A14" s="59"/>
      <c r="B14" s="60"/>
      <c r="C14" s="61"/>
      <c r="D14" s="61"/>
      <c r="E14" s="62"/>
      <c r="F14" s="57"/>
      <c r="G14" s="56" t="str">
        <f>IF(F14="","",IF(【様式２】授業時数特例校指定変更申請書!C$29="小学校","小",IF(【様式２】授業時数特例校指定変更申請書!C$29="中学校","中",IF(【様式２】授業時数特例校指定変更申請書!C$29="義務教育学校","義務",IF(【様式２】授業時数特例校指定変更申請書!C$29="中等教育学校前期課程","中等","")))))</f>
        <v/>
      </c>
      <c r="H14" s="63"/>
      <c r="I14" s="63"/>
      <c r="J14" s="63"/>
      <c r="K14" s="63"/>
      <c r="L14" s="63"/>
      <c r="M14" s="63"/>
      <c r="N14" s="63"/>
      <c r="O14" s="63"/>
      <c r="P14" s="63"/>
      <c r="Q14" s="63"/>
      <c r="R14" s="63"/>
      <c r="S14" s="63"/>
      <c r="T14" s="13" t="str">
        <f>IF(F14="","",IF(F13="","エラー！入力箇所を確認してください。",""))</f>
        <v/>
      </c>
    </row>
    <row r="15" spans="1:20">
      <c r="A15" s="59"/>
      <c r="B15" s="60"/>
      <c r="C15" s="61"/>
      <c r="D15" s="61"/>
      <c r="E15" s="62"/>
      <c r="F15" s="57"/>
      <c r="G15" s="56" t="str">
        <f>IF(F15="","",IF(【様式２】授業時数特例校指定変更申請書!C$29="小学校","小",IF(【様式２】授業時数特例校指定変更申請書!C$29="中学校","中",IF(【様式２】授業時数特例校指定変更申請書!C$29="義務教育学校","義務",IF(【様式２】授業時数特例校指定変更申請書!C$29="中等教育学校前期課程","中等","")))))</f>
        <v/>
      </c>
      <c r="H15" s="63"/>
      <c r="I15" s="63"/>
      <c r="J15" s="63"/>
      <c r="K15" s="63"/>
      <c r="L15" s="63"/>
      <c r="M15" s="63"/>
      <c r="N15" s="63"/>
      <c r="O15" s="63"/>
      <c r="P15" s="63"/>
      <c r="Q15" s="63"/>
      <c r="R15" s="63"/>
      <c r="S15" s="63"/>
      <c r="T15" s="13" t="str">
        <f t="shared" ref="T15:T78" si="0">IF(F15="","",IF(F14="","エラー！入力箇所を確認してください。",""))</f>
        <v/>
      </c>
    </row>
    <row r="16" spans="1:20">
      <c r="A16" s="59"/>
      <c r="B16" s="60"/>
      <c r="C16" s="61"/>
      <c r="D16" s="61"/>
      <c r="E16" s="62"/>
      <c r="F16" s="57"/>
      <c r="G16" s="56" t="str">
        <f>IF(F16="","",IF(【様式２】授業時数特例校指定変更申請書!C$29="小学校","小",IF(【様式２】授業時数特例校指定変更申請書!C$29="中学校","中",IF(【様式２】授業時数特例校指定変更申請書!C$29="義務教育学校","義務",IF(【様式２】授業時数特例校指定変更申請書!C$29="中等教育学校前期課程","中等","")))))</f>
        <v/>
      </c>
      <c r="H16" s="63"/>
      <c r="I16" s="63"/>
      <c r="J16" s="63"/>
      <c r="K16" s="63"/>
      <c r="L16" s="63"/>
      <c r="M16" s="63"/>
      <c r="N16" s="63"/>
      <c r="O16" s="63"/>
      <c r="P16" s="63"/>
      <c r="Q16" s="63"/>
      <c r="R16" s="63"/>
      <c r="S16" s="63"/>
      <c r="T16" s="13" t="str">
        <f t="shared" si="0"/>
        <v/>
      </c>
    </row>
    <row r="17" spans="1:20">
      <c r="A17" s="59"/>
      <c r="B17" s="60"/>
      <c r="C17" s="61"/>
      <c r="D17" s="61"/>
      <c r="E17" s="62"/>
      <c r="F17" s="57"/>
      <c r="G17" s="56" t="str">
        <f>IF(F17="","",IF(【様式２】授業時数特例校指定変更申請書!C$29="小学校","小",IF(【様式２】授業時数特例校指定変更申請書!C$29="中学校","中",IF(【様式２】授業時数特例校指定変更申請書!C$29="義務教育学校","義務",IF(【様式２】授業時数特例校指定変更申請書!C$29="中等教育学校前期課程","中等","")))))</f>
        <v/>
      </c>
      <c r="H17" s="63"/>
      <c r="I17" s="63"/>
      <c r="J17" s="63"/>
      <c r="K17" s="63"/>
      <c r="L17" s="63"/>
      <c r="M17" s="63"/>
      <c r="N17" s="63"/>
      <c r="O17" s="63"/>
      <c r="P17" s="63"/>
      <c r="Q17" s="63"/>
      <c r="R17" s="63"/>
      <c r="S17" s="63"/>
      <c r="T17" s="13" t="str">
        <f t="shared" si="0"/>
        <v/>
      </c>
    </row>
    <row r="18" spans="1:20">
      <c r="A18" s="59"/>
      <c r="B18" s="60"/>
      <c r="C18" s="61"/>
      <c r="D18" s="61"/>
      <c r="E18" s="62"/>
      <c r="F18" s="57"/>
      <c r="G18" s="56" t="str">
        <f>IF(F18="","",IF(【様式２】授業時数特例校指定変更申請書!C$29="小学校","小",IF(【様式２】授業時数特例校指定変更申請書!C$29="中学校","中",IF(【様式２】授業時数特例校指定変更申請書!C$29="義務教育学校","義務",IF(【様式２】授業時数特例校指定変更申請書!C$29="中等教育学校前期課程","中等","")))))</f>
        <v/>
      </c>
      <c r="H18" s="63"/>
      <c r="I18" s="63"/>
      <c r="J18" s="63"/>
      <c r="K18" s="63"/>
      <c r="L18" s="63"/>
      <c r="M18" s="63"/>
      <c r="N18" s="63"/>
      <c r="O18" s="63"/>
      <c r="P18" s="63"/>
      <c r="Q18" s="63"/>
      <c r="R18" s="63"/>
      <c r="S18" s="63"/>
      <c r="T18" s="13" t="str">
        <f t="shared" si="0"/>
        <v/>
      </c>
    </row>
    <row r="19" spans="1:20">
      <c r="A19" s="59"/>
      <c r="B19" s="60"/>
      <c r="C19" s="61"/>
      <c r="D19" s="61"/>
      <c r="E19" s="62"/>
      <c r="F19" s="57"/>
      <c r="G19" s="56" t="str">
        <f>IF(F19="","",IF(【様式２】授業時数特例校指定変更申請書!C$29="小学校","小",IF(【様式２】授業時数特例校指定変更申請書!C$29="中学校","中",IF(【様式２】授業時数特例校指定変更申請書!C$29="義務教育学校","義務",IF(【様式２】授業時数特例校指定変更申請書!C$29="中等教育学校前期課程","中等","")))))</f>
        <v/>
      </c>
      <c r="H19" s="63"/>
      <c r="I19" s="63"/>
      <c r="J19" s="63"/>
      <c r="K19" s="63"/>
      <c r="L19" s="63"/>
      <c r="M19" s="63"/>
      <c r="N19" s="63"/>
      <c r="O19" s="63"/>
      <c r="P19" s="63"/>
      <c r="Q19" s="63"/>
      <c r="R19" s="63"/>
      <c r="S19" s="63"/>
      <c r="T19" s="13" t="str">
        <f t="shared" si="0"/>
        <v/>
      </c>
    </row>
    <row r="20" spans="1:20">
      <c r="A20" s="59"/>
      <c r="B20" s="60"/>
      <c r="C20" s="61"/>
      <c r="D20" s="61"/>
      <c r="E20" s="62"/>
      <c r="F20" s="57"/>
      <c r="G20" s="56" t="str">
        <f>IF(F20="","",IF(【様式２】授業時数特例校指定変更申請書!C$29="小学校","小",IF(【様式２】授業時数特例校指定変更申請書!C$29="中学校","中",IF(【様式２】授業時数特例校指定変更申請書!C$29="義務教育学校","義務",IF(【様式２】授業時数特例校指定変更申請書!C$29="中等教育学校前期課程","中等","")))))</f>
        <v/>
      </c>
      <c r="H20" s="63"/>
      <c r="I20" s="63"/>
      <c r="J20" s="63"/>
      <c r="K20" s="63"/>
      <c r="L20" s="63"/>
      <c r="M20" s="63"/>
      <c r="N20" s="63"/>
      <c r="O20" s="63"/>
      <c r="P20" s="63"/>
      <c r="Q20" s="63"/>
      <c r="R20" s="63"/>
      <c r="S20" s="63"/>
      <c r="T20" s="13" t="str">
        <f t="shared" si="0"/>
        <v/>
      </c>
    </row>
    <row r="21" spans="1:20">
      <c r="A21" s="59"/>
      <c r="B21" s="60"/>
      <c r="C21" s="61"/>
      <c r="D21" s="61"/>
      <c r="E21" s="62"/>
      <c r="F21" s="57"/>
      <c r="G21" s="56" t="str">
        <f>IF(F21="","",IF(【様式２】授業時数特例校指定変更申請書!C$29="小学校","小",IF(【様式２】授業時数特例校指定変更申請書!C$29="中学校","中",IF(【様式２】授業時数特例校指定変更申請書!C$29="義務教育学校","義務",IF(【様式２】授業時数特例校指定変更申請書!C$29="中等教育学校前期課程","中等","")))))</f>
        <v/>
      </c>
      <c r="H21" s="63"/>
      <c r="I21" s="63"/>
      <c r="J21" s="63"/>
      <c r="K21" s="63"/>
      <c r="L21" s="63"/>
      <c r="M21" s="63"/>
      <c r="N21" s="63"/>
      <c r="O21" s="63"/>
      <c r="P21" s="63"/>
      <c r="Q21" s="63"/>
      <c r="R21" s="63"/>
      <c r="S21" s="63"/>
      <c r="T21" s="13" t="str">
        <f t="shared" si="0"/>
        <v/>
      </c>
    </row>
    <row r="22" spans="1:20">
      <c r="A22" s="59"/>
      <c r="B22" s="60"/>
      <c r="C22" s="61"/>
      <c r="D22" s="61"/>
      <c r="E22" s="62"/>
      <c r="F22" s="57"/>
      <c r="G22" s="56" t="str">
        <f>IF(F22="","",IF(【様式２】授業時数特例校指定変更申請書!C$29="小学校","小",IF(【様式２】授業時数特例校指定変更申請書!C$29="中学校","中",IF(【様式２】授業時数特例校指定変更申請書!C$29="義務教育学校","義務",IF(【様式２】授業時数特例校指定変更申請書!C$29="中等教育学校前期課程","中等","")))))</f>
        <v/>
      </c>
      <c r="H22" s="63"/>
      <c r="I22" s="63"/>
      <c r="J22" s="63"/>
      <c r="K22" s="63"/>
      <c r="L22" s="63"/>
      <c r="M22" s="63"/>
      <c r="N22" s="63"/>
      <c r="O22" s="63"/>
      <c r="P22" s="63"/>
      <c r="Q22" s="63"/>
      <c r="R22" s="63"/>
      <c r="S22" s="63"/>
      <c r="T22" s="13" t="str">
        <f t="shared" si="0"/>
        <v/>
      </c>
    </row>
    <row r="23" spans="1:20">
      <c r="A23" s="59"/>
      <c r="B23" s="60"/>
      <c r="C23" s="61"/>
      <c r="D23" s="61"/>
      <c r="E23" s="62"/>
      <c r="F23" s="57"/>
      <c r="G23" s="56" t="str">
        <f>IF(F23="","",IF(【様式２】授業時数特例校指定変更申請書!C$29="小学校","小",IF(【様式２】授業時数特例校指定変更申請書!C$29="中学校","中",IF(【様式２】授業時数特例校指定変更申請書!C$29="義務教育学校","義務",IF(【様式２】授業時数特例校指定変更申請書!C$29="中等教育学校前期課程","中等","")))))</f>
        <v/>
      </c>
      <c r="H23" s="63"/>
      <c r="I23" s="63"/>
      <c r="J23" s="63"/>
      <c r="K23" s="63"/>
      <c r="L23" s="63"/>
      <c r="M23" s="63"/>
      <c r="N23" s="63"/>
      <c r="O23" s="63"/>
      <c r="P23" s="63"/>
      <c r="Q23" s="63"/>
      <c r="R23" s="63"/>
      <c r="S23" s="63"/>
      <c r="T23" s="13" t="str">
        <f t="shared" si="0"/>
        <v/>
      </c>
    </row>
    <row r="24" spans="1:20">
      <c r="A24" s="59"/>
      <c r="B24" s="60"/>
      <c r="C24" s="61"/>
      <c r="D24" s="61"/>
      <c r="E24" s="62"/>
      <c r="F24" s="57"/>
      <c r="G24" s="56" t="str">
        <f>IF(F24="","",IF(【様式２】授業時数特例校指定変更申請書!C$29="小学校","小",IF(【様式２】授業時数特例校指定変更申請書!C$29="中学校","中",IF(【様式２】授業時数特例校指定変更申請書!C$29="義務教育学校","義務",IF(【様式２】授業時数特例校指定変更申請書!C$29="中等教育学校前期課程","中等","")))))</f>
        <v/>
      </c>
      <c r="H24" s="63"/>
      <c r="I24" s="63"/>
      <c r="J24" s="63"/>
      <c r="K24" s="63"/>
      <c r="L24" s="63"/>
      <c r="M24" s="63"/>
      <c r="N24" s="63"/>
      <c r="O24" s="63"/>
      <c r="P24" s="63"/>
      <c r="Q24" s="63"/>
      <c r="R24" s="63"/>
      <c r="S24" s="63"/>
      <c r="T24" s="13" t="str">
        <f t="shared" si="0"/>
        <v/>
      </c>
    </row>
    <row r="25" spans="1:20">
      <c r="A25" s="59"/>
      <c r="B25" s="60"/>
      <c r="C25" s="61"/>
      <c r="D25" s="61"/>
      <c r="E25" s="62"/>
      <c r="F25" s="57"/>
      <c r="G25" s="56" t="str">
        <f>IF(F25="","",IF(【様式２】授業時数特例校指定変更申請書!C$29="小学校","小",IF(【様式２】授業時数特例校指定変更申請書!C$29="中学校","中",IF(【様式２】授業時数特例校指定変更申請書!C$29="義務教育学校","義務",IF(【様式２】授業時数特例校指定変更申請書!C$29="中等教育学校前期課程","中等","")))))</f>
        <v/>
      </c>
      <c r="H25" s="63"/>
      <c r="I25" s="63"/>
      <c r="J25" s="63"/>
      <c r="K25" s="63"/>
      <c r="L25" s="63"/>
      <c r="M25" s="63"/>
      <c r="N25" s="63"/>
      <c r="O25" s="63"/>
      <c r="P25" s="63"/>
      <c r="Q25" s="63"/>
      <c r="R25" s="63"/>
      <c r="S25" s="63"/>
      <c r="T25" s="13" t="str">
        <f t="shared" si="0"/>
        <v/>
      </c>
    </row>
    <row r="26" spans="1:20">
      <c r="A26" s="59"/>
      <c r="B26" s="60"/>
      <c r="C26" s="61"/>
      <c r="D26" s="61"/>
      <c r="E26" s="62"/>
      <c r="F26" s="57"/>
      <c r="G26" s="56" t="str">
        <f>IF(F26="","",IF(【様式２】授業時数特例校指定変更申請書!C$29="小学校","小",IF(【様式２】授業時数特例校指定変更申請書!C$29="中学校","中",IF(【様式２】授業時数特例校指定変更申請書!C$29="義務教育学校","義務",IF(【様式２】授業時数特例校指定変更申請書!C$29="中等教育学校前期課程","中等","")))))</f>
        <v/>
      </c>
      <c r="H26" s="63"/>
      <c r="I26" s="63"/>
      <c r="J26" s="63"/>
      <c r="K26" s="63"/>
      <c r="L26" s="63"/>
      <c r="M26" s="63"/>
      <c r="N26" s="63"/>
      <c r="O26" s="63"/>
      <c r="P26" s="63"/>
      <c r="Q26" s="63"/>
      <c r="R26" s="63"/>
      <c r="S26" s="63"/>
      <c r="T26" s="13" t="str">
        <f t="shared" si="0"/>
        <v/>
      </c>
    </row>
    <row r="27" spans="1:20">
      <c r="A27" s="59"/>
      <c r="B27" s="60"/>
      <c r="C27" s="61"/>
      <c r="D27" s="61"/>
      <c r="E27" s="62"/>
      <c r="F27" s="57"/>
      <c r="G27" s="56" t="str">
        <f>IF(F27="","",IF(【様式２】授業時数特例校指定変更申請書!C$29="小学校","小",IF(【様式２】授業時数特例校指定変更申請書!C$29="中学校","中",IF(【様式２】授業時数特例校指定変更申請書!C$29="義務教育学校","義務",IF(【様式２】授業時数特例校指定変更申請書!C$29="中等教育学校前期課程","中等","")))))</f>
        <v/>
      </c>
      <c r="H27" s="63"/>
      <c r="I27" s="63"/>
      <c r="J27" s="63"/>
      <c r="K27" s="63"/>
      <c r="L27" s="63"/>
      <c r="M27" s="63"/>
      <c r="N27" s="63"/>
      <c r="O27" s="63"/>
      <c r="P27" s="63"/>
      <c r="Q27" s="63"/>
      <c r="R27" s="63"/>
      <c r="S27" s="63"/>
      <c r="T27" s="13" t="str">
        <f t="shared" si="0"/>
        <v/>
      </c>
    </row>
    <row r="28" spans="1:20">
      <c r="A28" s="59"/>
      <c r="B28" s="60"/>
      <c r="C28" s="61"/>
      <c r="D28" s="61"/>
      <c r="E28" s="62"/>
      <c r="F28" s="57"/>
      <c r="G28" s="56" t="str">
        <f>IF(F28="","",IF(【様式２】授業時数特例校指定変更申請書!C$29="小学校","小",IF(【様式２】授業時数特例校指定変更申請書!C$29="中学校","中",IF(【様式２】授業時数特例校指定変更申請書!C$29="義務教育学校","義務",IF(【様式２】授業時数特例校指定変更申請書!C$29="中等教育学校前期課程","中等","")))))</f>
        <v/>
      </c>
      <c r="H28" s="63"/>
      <c r="I28" s="63"/>
      <c r="J28" s="63"/>
      <c r="K28" s="63"/>
      <c r="L28" s="63"/>
      <c r="M28" s="63"/>
      <c r="N28" s="63"/>
      <c r="O28" s="63"/>
      <c r="P28" s="63"/>
      <c r="Q28" s="63"/>
      <c r="R28" s="63"/>
      <c r="S28" s="63"/>
      <c r="T28" s="13" t="str">
        <f t="shared" si="0"/>
        <v/>
      </c>
    </row>
    <row r="29" spans="1:20">
      <c r="A29" s="59"/>
      <c r="B29" s="60"/>
      <c r="C29" s="61"/>
      <c r="D29" s="61"/>
      <c r="E29" s="62"/>
      <c r="F29" s="57"/>
      <c r="G29" s="56" t="str">
        <f>IF(F29="","",IF(【様式２】授業時数特例校指定変更申請書!C$29="小学校","小",IF(【様式２】授業時数特例校指定変更申請書!C$29="中学校","中",IF(【様式２】授業時数特例校指定変更申請書!C$29="義務教育学校","義務",IF(【様式２】授業時数特例校指定変更申請書!C$29="中等教育学校前期課程","中等","")))))</f>
        <v/>
      </c>
      <c r="H29" s="63"/>
      <c r="I29" s="63"/>
      <c r="J29" s="63"/>
      <c r="K29" s="63"/>
      <c r="L29" s="63"/>
      <c r="M29" s="63"/>
      <c r="N29" s="63"/>
      <c r="O29" s="63"/>
      <c r="P29" s="63"/>
      <c r="Q29" s="63"/>
      <c r="R29" s="63"/>
      <c r="S29" s="63"/>
      <c r="T29" s="13" t="str">
        <f t="shared" si="0"/>
        <v/>
      </c>
    </row>
    <row r="30" spans="1:20">
      <c r="A30" s="59"/>
      <c r="B30" s="60"/>
      <c r="C30" s="61"/>
      <c r="D30" s="61"/>
      <c r="E30" s="62"/>
      <c r="F30" s="57"/>
      <c r="G30" s="56" t="str">
        <f>IF(F30="","",IF(【様式２】授業時数特例校指定変更申請書!C$29="小学校","小",IF(【様式２】授業時数特例校指定変更申請書!C$29="中学校","中",IF(【様式２】授業時数特例校指定変更申請書!C$29="義務教育学校","義務",IF(【様式２】授業時数特例校指定変更申請書!C$29="中等教育学校前期課程","中等","")))))</f>
        <v/>
      </c>
      <c r="H30" s="63"/>
      <c r="I30" s="63"/>
      <c r="J30" s="63"/>
      <c r="K30" s="63"/>
      <c r="L30" s="63"/>
      <c r="M30" s="63"/>
      <c r="N30" s="63"/>
      <c r="O30" s="63"/>
      <c r="P30" s="63"/>
      <c r="Q30" s="63"/>
      <c r="R30" s="63"/>
      <c r="S30" s="63"/>
      <c r="T30" s="13" t="str">
        <f t="shared" si="0"/>
        <v/>
      </c>
    </row>
    <row r="31" spans="1:20">
      <c r="A31" s="59"/>
      <c r="B31" s="60"/>
      <c r="C31" s="61"/>
      <c r="D31" s="61"/>
      <c r="E31" s="62"/>
      <c r="F31" s="57"/>
      <c r="G31" s="56" t="str">
        <f>IF(F31="","",IF(【様式２】授業時数特例校指定変更申請書!C$29="小学校","小",IF(【様式２】授業時数特例校指定変更申請書!C$29="中学校","中",IF(【様式２】授業時数特例校指定変更申請書!C$29="義務教育学校","義務",IF(【様式２】授業時数特例校指定変更申請書!C$29="中等教育学校前期課程","中等","")))))</f>
        <v/>
      </c>
      <c r="H31" s="63"/>
      <c r="I31" s="63"/>
      <c r="J31" s="63"/>
      <c r="K31" s="63"/>
      <c r="L31" s="63"/>
      <c r="M31" s="63"/>
      <c r="N31" s="63"/>
      <c r="O31" s="63"/>
      <c r="P31" s="63"/>
      <c r="Q31" s="63"/>
      <c r="R31" s="63"/>
      <c r="S31" s="63"/>
      <c r="T31" s="13" t="str">
        <f t="shared" si="0"/>
        <v/>
      </c>
    </row>
    <row r="32" spans="1:20">
      <c r="A32" s="59"/>
      <c r="B32" s="60"/>
      <c r="C32" s="61"/>
      <c r="D32" s="61"/>
      <c r="E32" s="62"/>
      <c r="F32" s="57"/>
      <c r="G32" s="56" t="str">
        <f>IF(F32="","",IF(【様式２】授業時数特例校指定変更申請書!C$29="小学校","小",IF(【様式２】授業時数特例校指定変更申請書!C$29="中学校","中",IF(【様式２】授業時数特例校指定変更申請書!C$29="義務教育学校","義務",IF(【様式２】授業時数特例校指定変更申請書!C$29="中等教育学校前期課程","中等","")))))</f>
        <v/>
      </c>
      <c r="H32" s="63"/>
      <c r="I32" s="63"/>
      <c r="J32" s="63"/>
      <c r="K32" s="63"/>
      <c r="L32" s="63"/>
      <c r="M32" s="63"/>
      <c r="N32" s="63"/>
      <c r="O32" s="63"/>
      <c r="P32" s="63"/>
      <c r="Q32" s="63"/>
      <c r="R32" s="63"/>
      <c r="S32" s="63"/>
      <c r="T32" s="13" t="str">
        <f t="shared" si="0"/>
        <v/>
      </c>
    </row>
    <row r="33" spans="1:20">
      <c r="A33" s="59"/>
      <c r="B33" s="60"/>
      <c r="C33" s="61"/>
      <c r="D33" s="61"/>
      <c r="E33" s="62"/>
      <c r="F33" s="57"/>
      <c r="G33" s="56" t="str">
        <f>IF(F33="","",IF(【様式２】授業時数特例校指定変更申請書!C$29="小学校","小",IF(【様式２】授業時数特例校指定変更申請書!C$29="中学校","中",IF(【様式２】授業時数特例校指定変更申請書!C$29="義務教育学校","義務",IF(【様式２】授業時数特例校指定変更申請書!C$29="中等教育学校前期課程","中等","")))))</f>
        <v/>
      </c>
      <c r="H33" s="63"/>
      <c r="I33" s="63"/>
      <c r="J33" s="63"/>
      <c r="K33" s="63"/>
      <c r="L33" s="63"/>
      <c r="M33" s="63"/>
      <c r="N33" s="63"/>
      <c r="O33" s="63"/>
      <c r="P33" s="63"/>
      <c r="Q33" s="63"/>
      <c r="R33" s="63"/>
      <c r="S33" s="63"/>
      <c r="T33" s="13" t="str">
        <f t="shared" si="0"/>
        <v/>
      </c>
    </row>
    <row r="34" spans="1:20">
      <c r="A34" s="59"/>
      <c r="B34" s="60"/>
      <c r="C34" s="61"/>
      <c r="D34" s="61"/>
      <c r="E34" s="62"/>
      <c r="F34" s="57"/>
      <c r="G34" s="56" t="str">
        <f>IF(F34="","",IF(【様式２】授業時数特例校指定変更申請書!C$29="小学校","小",IF(【様式２】授業時数特例校指定変更申請書!C$29="中学校","中",IF(【様式２】授業時数特例校指定変更申請書!C$29="義務教育学校","義務",IF(【様式２】授業時数特例校指定変更申請書!C$29="中等教育学校前期課程","中等","")))))</f>
        <v/>
      </c>
      <c r="H34" s="63"/>
      <c r="I34" s="63"/>
      <c r="J34" s="63"/>
      <c r="K34" s="63"/>
      <c r="L34" s="63"/>
      <c r="M34" s="63"/>
      <c r="N34" s="63"/>
      <c r="O34" s="63"/>
      <c r="P34" s="63"/>
      <c r="Q34" s="63"/>
      <c r="R34" s="63"/>
      <c r="S34" s="63"/>
      <c r="T34" s="13" t="str">
        <f t="shared" si="0"/>
        <v/>
      </c>
    </row>
    <row r="35" spans="1:20">
      <c r="A35" s="59"/>
      <c r="B35" s="60"/>
      <c r="C35" s="61"/>
      <c r="D35" s="61"/>
      <c r="E35" s="62"/>
      <c r="F35" s="57"/>
      <c r="G35" s="56" t="str">
        <f>IF(F35="","",IF(【様式２】授業時数特例校指定変更申請書!C$29="小学校","小",IF(【様式２】授業時数特例校指定変更申請書!C$29="中学校","中",IF(【様式２】授業時数特例校指定変更申請書!C$29="義務教育学校","義務",IF(【様式２】授業時数特例校指定変更申請書!C$29="中等教育学校前期課程","中等","")))))</f>
        <v/>
      </c>
      <c r="H35" s="63"/>
      <c r="I35" s="63"/>
      <c r="J35" s="63"/>
      <c r="K35" s="63"/>
      <c r="L35" s="63"/>
      <c r="M35" s="63"/>
      <c r="N35" s="63"/>
      <c r="O35" s="63"/>
      <c r="P35" s="63"/>
      <c r="Q35" s="63"/>
      <c r="R35" s="63"/>
      <c r="S35" s="63"/>
      <c r="T35" s="13" t="str">
        <f t="shared" si="0"/>
        <v/>
      </c>
    </row>
    <row r="36" spans="1:20">
      <c r="A36" s="59"/>
      <c r="B36" s="60"/>
      <c r="C36" s="61"/>
      <c r="D36" s="61"/>
      <c r="E36" s="62"/>
      <c r="F36" s="57"/>
      <c r="G36" s="56" t="str">
        <f>IF(F36="","",IF(【様式２】授業時数特例校指定変更申請書!C$29="小学校","小",IF(【様式２】授業時数特例校指定変更申請書!C$29="中学校","中",IF(【様式２】授業時数特例校指定変更申請書!C$29="義務教育学校","義務",IF(【様式２】授業時数特例校指定変更申請書!C$29="中等教育学校前期課程","中等","")))))</f>
        <v/>
      </c>
      <c r="H36" s="63"/>
      <c r="I36" s="63"/>
      <c r="J36" s="63"/>
      <c r="K36" s="63"/>
      <c r="L36" s="63"/>
      <c r="M36" s="63"/>
      <c r="N36" s="63"/>
      <c r="O36" s="63"/>
      <c r="P36" s="63"/>
      <c r="Q36" s="63"/>
      <c r="R36" s="63"/>
      <c r="S36" s="63"/>
      <c r="T36" s="13" t="str">
        <f t="shared" si="0"/>
        <v/>
      </c>
    </row>
    <row r="37" spans="1:20">
      <c r="A37" s="59"/>
      <c r="B37" s="60"/>
      <c r="C37" s="61"/>
      <c r="D37" s="61"/>
      <c r="E37" s="62"/>
      <c r="F37" s="57"/>
      <c r="G37" s="56" t="str">
        <f>IF(F37="","",IF(【様式２】授業時数特例校指定変更申請書!C$29="小学校","小",IF(【様式２】授業時数特例校指定変更申請書!C$29="中学校","中",IF(【様式２】授業時数特例校指定変更申請書!C$29="義務教育学校","義務",IF(【様式２】授業時数特例校指定変更申請書!C$29="中等教育学校前期課程","中等","")))))</f>
        <v/>
      </c>
      <c r="H37" s="63"/>
      <c r="I37" s="63"/>
      <c r="J37" s="63"/>
      <c r="K37" s="63"/>
      <c r="L37" s="63"/>
      <c r="M37" s="63"/>
      <c r="N37" s="63"/>
      <c r="O37" s="63"/>
      <c r="P37" s="63"/>
      <c r="Q37" s="63"/>
      <c r="R37" s="63"/>
      <c r="S37" s="63"/>
      <c r="T37" s="13" t="str">
        <f t="shared" si="0"/>
        <v/>
      </c>
    </row>
    <row r="38" spans="1:20">
      <c r="A38" s="59"/>
      <c r="B38" s="60"/>
      <c r="C38" s="61"/>
      <c r="D38" s="61"/>
      <c r="E38" s="62"/>
      <c r="F38" s="57"/>
      <c r="G38" s="56" t="str">
        <f>IF(F38="","",IF(【様式２】授業時数特例校指定変更申請書!C$29="小学校","小",IF(【様式２】授業時数特例校指定変更申請書!C$29="中学校","中",IF(【様式２】授業時数特例校指定変更申請書!C$29="義務教育学校","義務",IF(【様式２】授業時数特例校指定変更申請書!C$29="中等教育学校前期課程","中等","")))))</f>
        <v/>
      </c>
      <c r="H38" s="63"/>
      <c r="I38" s="63"/>
      <c r="J38" s="63"/>
      <c r="K38" s="63"/>
      <c r="L38" s="63"/>
      <c r="M38" s="63"/>
      <c r="N38" s="63"/>
      <c r="O38" s="63"/>
      <c r="P38" s="63"/>
      <c r="Q38" s="63"/>
      <c r="R38" s="63"/>
      <c r="S38" s="63"/>
      <c r="T38" s="13" t="str">
        <f t="shared" si="0"/>
        <v/>
      </c>
    </row>
    <row r="39" spans="1:20">
      <c r="A39" s="59"/>
      <c r="B39" s="60"/>
      <c r="C39" s="61"/>
      <c r="D39" s="61"/>
      <c r="E39" s="62"/>
      <c r="F39" s="57"/>
      <c r="G39" s="56" t="str">
        <f>IF(F39="","",IF(【様式２】授業時数特例校指定変更申請書!C$29="小学校","小",IF(【様式２】授業時数特例校指定変更申請書!C$29="中学校","中",IF(【様式２】授業時数特例校指定変更申請書!C$29="義務教育学校","義務",IF(【様式２】授業時数特例校指定変更申請書!C$29="中等教育学校前期課程","中等","")))))</f>
        <v/>
      </c>
      <c r="H39" s="63"/>
      <c r="I39" s="63"/>
      <c r="J39" s="63"/>
      <c r="K39" s="63"/>
      <c r="L39" s="63"/>
      <c r="M39" s="63"/>
      <c r="N39" s="63"/>
      <c r="O39" s="63"/>
      <c r="P39" s="63"/>
      <c r="Q39" s="63"/>
      <c r="R39" s="63"/>
      <c r="S39" s="63"/>
      <c r="T39" s="13" t="str">
        <f t="shared" si="0"/>
        <v/>
      </c>
    </row>
    <row r="40" spans="1:20">
      <c r="A40" s="59"/>
      <c r="B40" s="60"/>
      <c r="C40" s="61"/>
      <c r="D40" s="61"/>
      <c r="E40" s="62"/>
      <c r="F40" s="57"/>
      <c r="G40" s="56" t="str">
        <f>IF(F40="","",IF(【様式２】授業時数特例校指定変更申請書!C$29="小学校","小",IF(【様式２】授業時数特例校指定変更申請書!C$29="中学校","中",IF(【様式２】授業時数特例校指定変更申請書!C$29="義務教育学校","義務",IF(【様式２】授業時数特例校指定変更申請書!C$29="中等教育学校前期課程","中等","")))))</f>
        <v/>
      </c>
      <c r="H40" s="63"/>
      <c r="I40" s="63"/>
      <c r="J40" s="63"/>
      <c r="K40" s="63"/>
      <c r="L40" s="63"/>
      <c r="M40" s="63"/>
      <c r="N40" s="63"/>
      <c r="O40" s="63"/>
      <c r="P40" s="63"/>
      <c r="Q40" s="63"/>
      <c r="R40" s="63"/>
      <c r="S40" s="63"/>
      <c r="T40" s="13" t="str">
        <f t="shared" si="0"/>
        <v/>
      </c>
    </row>
    <row r="41" spans="1:20">
      <c r="A41" s="59"/>
      <c r="B41" s="60"/>
      <c r="C41" s="61"/>
      <c r="D41" s="61"/>
      <c r="E41" s="62"/>
      <c r="F41" s="57"/>
      <c r="G41" s="56" t="str">
        <f>IF(F41="","",IF(【様式２】授業時数特例校指定変更申請書!C$29="小学校","小",IF(【様式２】授業時数特例校指定変更申請書!C$29="中学校","中",IF(【様式２】授業時数特例校指定変更申請書!C$29="義務教育学校","義務",IF(【様式２】授業時数特例校指定変更申請書!C$29="中等教育学校前期課程","中等","")))))</f>
        <v/>
      </c>
      <c r="H41" s="63"/>
      <c r="I41" s="63"/>
      <c r="J41" s="63"/>
      <c r="K41" s="63"/>
      <c r="L41" s="63"/>
      <c r="M41" s="63"/>
      <c r="N41" s="63"/>
      <c r="O41" s="63"/>
      <c r="P41" s="63"/>
      <c r="Q41" s="63"/>
      <c r="R41" s="63"/>
      <c r="S41" s="63"/>
      <c r="T41" s="13" t="str">
        <f t="shared" si="0"/>
        <v/>
      </c>
    </row>
    <row r="42" spans="1:20">
      <c r="A42" s="59"/>
      <c r="B42" s="60"/>
      <c r="C42" s="61"/>
      <c r="D42" s="61"/>
      <c r="E42" s="62"/>
      <c r="F42" s="57"/>
      <c r="G42" s="56" t="str">
        <f>IF(F42="","",IF(【様式２】授業時数特例校指定変更申請書!C$29="小学校","小",IF(【様式２】授業時数特例校指定変更申請書!C$29="中学校","中",IF(【様式２】授業時数特例校指定変更申請書!C$29="義務教育学校","義務",IF(【様式２】授業時数特例校指定変更申請書!C$29="中等教育学校前期課程","中等","")))))</f>
        <v/>
      </c>
      <c r="H42" s="63"/>
      <c r="I42" s="63"/>
      <c r="J42" s="63"/>
      <c r="K42" s="63"/>
      <c r="L42" s="63"/>
      <c r="M42" s="63"/>
      <c r="N42" s="63"/>
      <c r="O42" s="63"/>
      <c r="P42" s="63"/>
      <c r="Q42" s="63"/>
      <c r="R42" s="63"/>
      <c r="S42" s="63"/>
      <c r="T42" s="13" t="str">
        <f t="shared" si="0"/>
        <v/>
      </c>
    </row>
    <row r="43" spans="1:20">
      <c r="A43" s="59"/>
      <c r="B43" s="60"/>
      <c r="C43" s="61"/>
      <c r="D43" s="61"/>
      <c r="E43" s="62"/>
      <c r="F43" s="57"/>
      <c r="G43" s="56" t="str">
        <f>IF(F43="","",IF(【様式２】授業時数特例校指定変更申請書!C$29="小学校","小",IF(【様式２】授業時数特例校指定変更申請書!C$29="中学校","中",IF(【様式２】授業時数特例校指定変更申請書!C$29="義務教育学校","義務",IF(【様式２】授業時数特例校指定変更申請書!C$29="中等教育学校前期課程","中等","")))))</f>
        <v/>
      </c>
      <c r="H43" s="63"/>
      <c r="I43" s="63"/>
      <c r="J43" s="63"/>
      <c r="K43" s="63"/>
      <c r="L43" s="63"/>
      <c r="M43" s="63"/>
      <c r="N43" s="63"/>
      <c r="O43" s="63"/>
      <c r="P43" s="63"/>
      <c r="Q43" s="63"/>
      <c r="R43" s="63"/>
      <c r="S43" s="63"/>
      <c r="T43" s="13" t="str">
        <f t="shared" si="0"/>
        <v/>
      </c>
    </row>
    <row r="44" spans="1:20">
      <c r="A44" s="59"/>
      <c r="B44" s="60"/>
      <c r="C44" s="61"/>
      <c r="D44" s="61"/>
      <c r="E44" s="62"/>
      <c r="F44" s="57"/>
      <c r="G44" s="56" t="str">
        <f>IF(F44="","",IF(【様式２】授業時数特例校指定変更申請書!C$29="小学校","小",IF(【様式２】授業時数特例校指定変更申請書!C$29="中学校","中",IF(【様式２】授業時数特例校指定変更申請書!C$29="義務教育学校","義務",IF(【様式２】授業時数特例校指定変更申請書!C$29="中等教育学校前期課程","中等","")))))</f>
        <v/>
      </c>
      <c r="H44" s="63"/>
      <c r="I44" s="63"/>
      <c r="J44" s="63"/>
      <c r="K44" s="63"/>
      <c r="L44" s="63"/>
      <c r="M44" s="63"/>
      <c r="N44" s="63"/>
      <c r="O44" s="63"/>
      <c r="P44" s="63"/>
      <c r="Q44" s="63"/>
      <c r="R44" s="63"/>
      <c r="S44" s="63"/>
      <c r="T44" s="13" t="str">
        <f t="shared" si="0"/>
        <v/>
      </c>
    </row>
    <row r="45" spans="1:20">
      <c r="A45" s="59"/>
      <c r="B45" s="60"/>
      <c r="C45" s="61"/>
      <c r="D45" s="61"/>
      <c r="E45" s="62"/>
      <c r="F45" s="57"/>
      <c r="G45" s="56" t="str">
        <f>IF(F45="","",IF(【様式２】授業時数特例校指定変更申請書!C$29="小学校","小",IF(【様式２】授業時数特例校指定変更申請書!C$29="中学校","中",IF(【様式２】授業時数特例校指定変更申請書!C$29="義務教育学校","義務",IF(【様式２】授業時数特例校指定変更申請書!C$29="中等教育学校前期課程","中等","")))))</f>
        <v/>
      </c>
      <c r="H45" s="63"/>
      <c r="I45" s="63"/>
      <c r="J45" s="63"/>
      <c r="K45" s="63"/>
      <c r="L45" s="63"/>
      <c r="M45" s="63"/>
      <c r="N45" s="63"/>
      <c r="O45" s="63"/>
      <c r="P45" s="63"/>
      <c r="Q45" s="63"/>
      <c r="R45" s="63"/>
      <c r="S45" s="63"/>
      <c r="T45" s="13" t="str">
        <f t="shared" si="0"/>
        <v/>
      </c>
    </row>
    <row r="46" spans="1:20">
      <c r="A46" s="59"/>
      <c r="B46" s="60"/>
      <c r="C46" s="61"/>
      <c r="D46" s="61"/>
      <c r="E46" s="62"/>
      <c r="F46" s="57"/>
      <c r="G46" s="56" t="str">
        <f>IF(F46="","",IF(【様式２】授業時数特例校指定変更申請書!C$29="小学校","小",IF(【様式２】授業時数特例校指定変更申請書!C$29="中学校","中",IF(【様式２】授業時数特例校指定変更申請書!C$29="義務教育学校","義務",IF(【様式２】授業時数特例校指定変更申請書!C$29="中等教育学校前期課程","中等","")))))</f>
        <v/>
      </c>
      <c r="H46" s="63"/>
      <c r="I46" s="63"/>
      <c r="J46" s="63"/>
      <c r="K46" s="63"/>
      <c r="L46" s="63"/>
      <c r="M46" s="63"/>
      <c r="N46" s="63"/>
      <c r="O46" s="63"/>
      <c r="P46" s="63"/>
      <c r="Q46" s="63"/>
      <c r="R46" s="63"/>
      <c r="S46" s="63"/>
      <c r="T46" s="13" t="str">
        <f t="shared" si="0"/>
        <v/>
      </c>
    </row>
    <row r="47" spans="1:20">
      <c r="A47" s="59"/>
      <c r="B47" s="60"/>
      <c r="C47" s="61"/>
      <c r="D47" s="61"/>
      <c r="E47" s="62"/>
      <c r="F47" s="57"/>
      <c r="G47" s="56" t="str">
        <f>IF(F47="","",IF(【様式２】授業時数特例校指定変更申請書!C$29="小学校","小",IF(【様式２】授業時数特例校指定変更申請書!C$29="中学校","中",IF(【様式２】授業時数特例校指定変更申請書!C$29="義務教育学校","義務",IF(【様式２】授業時数特例校指定変更申請書!C$29="中等教育学校前期課程","中等","")))))</f>
        <v/>
      </c>
      <c r="H47" s="63"/>
      <c r="I47" s="63"/>
      <c r="J47" s="63"/>
      <c r="K47" s="63"/>
      <c r="L47" s="63"/>
      <c r="M47" s="63"/>
      <c r="N47" s="63"/>
      <c r="O47" s="63"/>
      <c r="P47" s="63"/>
      <c r="Q47" s="63"/>
      <c r="R47" s="63"/>
      <c r="S47" s="63"/>
      <c r="T47" s="13" t="str">
        <f t="shared" si="0"/>
        <v/>
      </c>
    </row>
    <row r="48" spans="1:20">
      <c r="A48" s="59"/>
      <c r="B48" s="60"/>
      <c r="C48" s="61"/>
      <c r="D48" s="61"/>
      <c r="E48" s="62"/>
      <c r="F48" s="57"/>
      <c r="G48" s="56" t="str">
        <f>IF(F48="","",IF(【様式２】授業時数特例校指定変更申請書!C$29="小学校","小",IF(【様式２】授業時数特例校指定変更申請書!C$29="中学校","中",IF(【様式２】授業時数特例校指定変更申請書!C$29="義務教育学校","義務",IF(【様式２】授業時数特例校指定変更申請書!C$29="中等教育学校前期課程","中等","")))))</f>
        <v/>
      </c>
      <c r="H48" s="63"/>
      <c r="I48" s="63"/>
      <c r="J48" s="63"/>
      <c r="K48" s="63"/>
      <c r="L48" s="63"/>
      <c r="M48" s="63"/>
      <c r="N48" s="63"/>
      <c r="O48" s="63"/>
      <c r="P48" s="63"/>
      <c r="Q48" s="63"/>
      <c r="R48" s="63"/>
      <c r="S48" s="63"/>
      <c r="T48" s="13" t="str">
        <f t="shared" si="0"/>
        <v/>
      </c>
    </row>
    <row r="49" spans="1:20">
      <c r="A49" s="59"/>
      <c r="B49" s="60"/>
      <c r="C49" s="61"/>
      <c r="D49" s="61"/>
      <c r="E49" s="62"/>
      <c r="F49" s="57"/>
      <c r="G49" s="56" t="str">
        <f>IF(F49="","",IF(【様式２】授業時数特例校指定変更申請書!C$29="小学校","小",IF(【様式２】授業時数特例校指定変更申請書!C$29="中学校","中",IF(【様式２】授業時数特例校指定変更申請書!C$29="義務教育学校","義務",IF(【様式２】授業時数特例校指定変更申請書!C$29="中等教育学校前期課程","中等","")))))</f>
        <v/>
      </c>
      <c r="H49" s="63"/>
      <c r="I49" s="63"/>
      <c r="J49" s="63"/>
      <c r="K49" s="63"/>
      <c r="L49" s="63"/>
      <c r="M49" s="63"/>
      <c r="N49" s="63"/>
      <c r="O49" s="63"/>
      <c r="P49" s="63"/>
      <c r="Q49" s="63"/>
      <c r="R49" s="63"/>
      <c r="S49" s="63"/>
      <c r="T49" s="13" t="str">
        <f t="shared" si="0"/>
        <v/>
      </c>
    </row>
    <row r="50" spans="1:20">
      <c r="A50" s="59"/>
      <c r="B50" s="60"/>
      <c r="C50" s="61"/>
      <c r="D50" s="61"/>
      <c r="E50" s="62"/>
      <c r="F50" s="57"/>
      <c r="G50" s="56" t="str">
        <f>IF(F50="","",IF(【様式２】授業時数特例校指定変更申請書!C$29="小学校","小",IF(【様式２】授業時数特例校指定変更申請書!C$29="中学校","中",IF(【様式２】授業時数特例校指定変更申請書!C$29="義務教育学校","義務",IF(【様式２】授業時数特例校指定変更申請書!C$29="中等教育学校前期課程","中等","")))))</f>
        <v/>
      </c>
      <c r="H50" s="63"/>
      <c r="I50" s="63"/>
      <c r="J50" s="63"/>
      <c r="K50" s="63"/>
      <c r="L50" s="63"/>
      <c r="M50" s="63"/>
      <c r="N50" s="63"/>
      <c r="O50" s="63"/>
      <c r="P50" s="63"/>
      <c r="Q50" s="63"/>
      <c r="R50" s="63"/>
      <c r="S50" s="63"/>
      <c r="T50" s="13" t="str">
        <f t="shared" si="0"/>
        <v/>
      </c>
    </row>
    <row r="51" spans="1:20">
      <c r="A51" s="59"/>
      <c r="B51" s="60"/>
      <c r="C51" s="61"/>
      <c r="D51" s="61"/>
      <c r="E51" s="62"/>
      <c r="F51" s="57"/>
      <c r="G51" s="56" t="str">
        <f>IF(F51="","",IF(【様式２】授業時数特例校指定変更申請書!C$29="小学校","小",IF(【様式２】授業時数特例校指定変更申請書!C$29="中学校","中",IF(【様式２】授業時数特例校指定変更申請書!C$29="義務教育学校","義務",IF(【様式２】授業時数特例校指定変更申請書!C$29="中等教育学校前期課程","中等","")))))</f>
        <v/>
      </c>
      <c r="H51" s="63"/>
      <c r="I51" s="63"/>
      <c r="J51" s="63"/>
      <c r="K51" s="63"/>
      <c r="L51" s="63"/>
      <c r="M51" s="63"/>
      <c r="N51" s="63"/>
      <c r="O51" s="63"/>
      <c r="P51" s="63"/>
      <c r="Q51" s="63"/>
      <c r="R51" s="63"/>
      <c r="S51" s="63"/>
      <c r="T51" s="13" t="str">
        <f t="shared" si="0"/>
        <v/>
      </c>
    </row>
    <row r="52" spans="1:20">
      <c r="A52" s="59"/>
      <c r="B52" s="60"/>
      <c r="C52" s="61"/>
      <c r="D52" s="61"/>
      <c r="E52" s="62"/>
      <c r="F52" s="57"/>
      <c r="G52" s="56" t="str">
        <f>IF(F52="","",IF(【様式２】授業時数特例校指定変更申請書!C$29="小学校","小",IF(【様式２】授業時数特例校指定変更申請書!C$29="中学校","中",IF(【様式２】授業時数特例校指定変更申請書!C$29="義務教育学校","義務",IF(【様式２】授業時数特例校指定変更申請書!C$29="中等教育学校前期課程","中等","")))))</f>
        <v/>
      </c>
      <c r="H52" s="63"/>
      <c r="I52" s="63"/>
      <c r="J52" s="63"/>
      <c r="K52" s="63"/>
      <c r="L52" s="63"/>
      <c r="M52" s="63"/>
      <c r="N52" s="63"/>
      <c r="O52" s="63"/>
      <c r="P52" s="63"/>
      <c r="Q52" s="63"/>
      <c r="R52" s="63"/>
      <c r="S52" s="63"/>
      <c r="T52" s="13" t="str">
        <f t="shared" si="0"/>
        <v/>
      </c>
    </row>
    <row r="53" spans="1:20">
      <c r="A53" s="59"/>
      <c r="B53" s="60"/>
      <c r="C53" s="61"/>
      <c r="D53" s="61"/>
      <c r="E53" s="62"/>
      <c r="F53" s="57"/>
      <c r="G53" s="56" t="str">
        <f>IF(F53="","",IF(【様式２】授業時数特例校指定変更申請書!C$29="小学校","小",IF(【様式２】授業時数特例校指定変更申請書!C$29="中学校","中",IF(【様式２】授業時数特例校指定変更申請書!C$29="義務教育学校","義務",IF(【様式２】授業時数特例校指定変更申請書!C$29="中等教育学校前期課程","中等","")))))</f>
        <v/>
      </c>
      <c r="H53" s="63"/>
      <c r="I53" s="63"/>
      <c r="J53" s="63"/>
      <c r="K53" s="63"/>
      <c r="L53" s="63"/>
      <c r="M53" s="63"/>
      <c r="N53" s="63"/>
      <c r="O53" s="63"/>
      <c r="P53" s="63"/>
      <c r="Q53" s="63"/>
      <c r="R53" s="63"/>
      <c r="S53" s="63"/>
      <c r="T53" s="13" t="str">
        <f t="shared" si="0"/>
        <v/>
      </c>
    </row>
    <row r="54" spans="1:20">
      <c r="A54" s="59"/>
      <c r="B54" s="60"/>
      <c r="C54" s="61"/>
      <c r="D54" s="61"/>
      <c r="E54" s="62"/>
      <c r="F54" s="57"/>
      <c r="G54" s="56" t="str">
        <f>IF(F54="","",IF(【様式２】授業時数特例校指定変更申請書!C$29="小学校","小",IF(【様式２】授業時数特例校指定変更申請書!C$29="中学校","中",IF(【様式２】授業時数特例校指定変更申請書!C$29="義務教育学校","義務",IF(【様式２】授業時数特例校指定変更申請書!C$29="中等教育学校前期課程","中等","")))))</f>
        <v/>
      </c>
      <c r="H54" s="63"/>
      <c r="I54" s="63"/>
      <c r="J54" s="63"/>
      <c r="K54" s="63"/>
      <c r="L54" s="63"/>
      <c r="M54" s="63"/>
      <c r="N54" s="63"/>
      <c r="O54" s="63"/>
      <c r="P54" s="63"/>
      <c r="Q54" s="63"/>
      <c r="R54" s="63"/>
      <c r="S54" s="63"/>
      <c r="T54" s="13" t="str">
        <f t="shared" si="0"/>
        <v/>
      </c>
    </row>
    <row r="55" spans="1:20">
      <c r="A55" s="59"/>
      <c r="B55" s="60"/>
      <c r="C55" s="61"/>
      <c r="D55" s="61"/>
      <c r="E55" s="62"/>
      <c r="F55" s="57"/>
      <c r="G55" s="56" t="str">
        <f>IF(F55="","",IF(【様式２】授業時数特例校指定変更申請書!C$29="小学校","小",IF(【様式２】授業時数特例校指定変更申請書!C$29="中学校","中",IF(【様式２】授業時数特例校指定変更申請書!C$29="義務教育学校","義務",IF(【様式２】授業時数特例校指定変更申請書!C$29="中等教育学校前期課程","中等","")))))</f>
        <v/>
      </c>
      <c r="H55" s="63"/>
      <c r="I55" s="63"/>
      <c r="J55" s="63"/>
      <c r="K55" s="63"/>
      <c r="L55" s="63"/>
      <c r="M55" s="63"/>
      <c r="N55" s="63"/>
      <c r="O55" s="63"/>
      <c r="P55" s="63"/>
      <c r="Q55" s="63"/>
      <c r="R55" s="63"/>
      <c r="S55" s="63"/>
      <c r="T55" s="13" t="str">
        <f t="shared" si="0"/>
        <v/>
      </c>
    </row>
    <row r="56" spans="1:20">
      <c r="A56" s="59"/>
      <c r="B56" s="60"/>
      <c r="C56" s="61"/>
      <c r="D56" s="61"/>
      <c r="E56" s="62"/>
      <c r="F56" s="57"/>
      <c r="G56" s="56" t="str">
        <f>IF(F56="","",IF(【様式２】授業時数特例校指定変更申請書!C$29="小学校","小",IF(【様式２】授業時数特例校指定変更申請書!C$29="中学校","中",IF(【様式２】授業時数特例校指定変更申請書!C$29="義務教育学校","義務",IF(【様式２】授業時数特例校指定変更申請書!C$29="中等教育学校前期課程","中等","")))))</f>
        <v/>
      </c>
      <c r="H56" s="63"/>
      <c r="I56" s="63"/>
      <c r="J56" s="63"/>
      <c r="K56" s="63"/>
      <c r="L56" s="63"/>
      <c r="M56" s="63"/>
      <c r="N56" s="63"/>
      <c r="O56" s="63"/>
      <c r="P56" s="63"/>
      <c r="Q56" s="63"/>
      <c r="R56" s="63"/>
      <c r="S56" s="63"/>
      <c r="T56" s="13" t="str">
        <f t="shared" si="0"/>
        <v/>
      </c>
    </row>
    <row r="57" spans="1:20">
      <c r="A57" s="59"/>
      <c r="B57" s="60"/>
      <c r="C57" s="61"/>
      <c r="D57" s="61"/>
      <c r="E57" s="62"/>
      <c r="F57" s="57"/>
      <c r="G57" s="56" t="str">
        <f>IF(F57="","",IF(【様式２】授業時数特例校指定変更申請書!C$29="小学校","小",IF(【様式２】授業時数特例校指定変更申請書!C$29="中学校","中",IF(【様式２】授業時数特例校指定変更申請書!C$29="義務教育学校","義務",IF(【様式２】授業時数特例校指定変更申請書!C$29="中等教育学校前期課程","中等","")))))</f>
        <v/>
      </c>
      <c r="H57" s="63"/>
      <c r="I57" s="63"/>
      <c r="J57" s="63"/>
      <c r="K57" s="63"/>
      <c r="L57" s="63"/>
      <c r="M57" s="63"/>
      <c r="N57" s="63"/>
      <c r="O57" s="63"/>
      <c r="P57" s="63"/>
      <c r="Q57" s="63"/>
      <c r="R57" s="63"/>
      <c r="S57" s="63"/>
      <c r="T57" s="13" t="str">
        <f t="shared" si="0"/>
        <v/>
      </c>
    </row>
    <row r="58" spans="1:20">
      <c r="A58" s="59"/>
      <c r="B58" s="60"/>
      <c r="C58" s="61"/>
      <c r="D58" s="61"/>
      <c r="E58" s="62"/>
      <c r="F58" s="57"/>
      <c r="G58" s="56" t="str">
        <f>IF(F58="","",IF(【様式２】授業時数特例校指定変更申請書!C$29="小学校","小",IF(【様式２】授業時数特例校指定変更申請書!C$29="中学校","中",IF(【様式２】授業時数特例校指定変更申請書!C$29="義務教育学校","義務",IF(【様式２】授業時数特例校指定変更申請書!C$29="中等教育学校前期課程","中等","")))))</f>
        <v/>
      </c>
      <c r="H58" s="63"/>
      <c r="I58" s="63"/>
      <c r="J58" s="63"/>
      <c r="K58" s="63"/>
      <c r="L58" s="63"/>
      <c r="M58" s="63"/>
      <c r="N58" s="63"/>
      <c r="O58" s="63"/>
      <c r="P58" s="63"/>
      <c r="Q58" s="63"/>
      <c r="R58" s="63"/>
      <c r="S58" s="63"/>
      <c r="T58" s="13" t="str">
        <f t="shared" si="0"/>
        <v/>
      </c>
    </row>
    <row r="59" spans="1:20">
      <c r="A59" s="59"/>
      <c r="B59" s="60"/>
      <c r="C59" s="61"/>
      <c r="D59" s="61"/>
      <c r="E59" s="62"/>
      <c r="F59" s="57"/>
      <c r="G59" s="56" t="str">
        <f>IF(F59="","",IF(【様式２】授業時数特例校指定変更申請書!C$29="小学校","小",IF(【様式２】授業時数特例校指定変更申請書!C$29="中学校","中",IF(【様式２】授業時数特例校指定変更申請書!C$29="義務教育学校","義務",IF(【様式２】授業時数特例校指定変更申請書!C$29="中等教育学校前期課程","中等","")))))</f>
        <v/>
      </c>
      <c r="H59" s="63"/>
      <c r="I59" s="63"/>
      <c r="J59" s="63"/>
      <c r="K59" s="63"/>
      <c r="L59" s="63"/>
      <c r="M59" s="63"/>
      <c r="N59" s="63"/>
      <c r="O59" s="63"/>
      <c r="P59" s="63"/>
      <c r="Q59" s="63"/>
      <c r="R59" s="63"/>
      <c r="S59" s="63"/>
      <c r="T59" s="13" t="str">
        <f t="shared" si="0"/>
        <v/>
      </c>
    </row>
    <row r="60" spans="1:20">
      <c r="A60" s="59"/>
      <c r="B60" s="60"/>
      <c r="C60" s="61"/>
      <c r="D60" s="61"/>
      <c r="E60" s="62"/>
      <c r="F60" s="57"/>
      <c r="G60" s="56" t="str">
        <f>IF(F60="","",IF(【様式２】授業時数特例校指定変更申請書!C$29="小学校","小",IF(【様式２】授業時数特例校指定変更申請書!C$29="中学校","中",IF(【様式２】授業時数特例校指定変更申請書!C$29="義務教育学校","義務",IF(【様式２】授業時数特例校指定変更申請書!C$29="中等教育学校前期課程","中等","")))))</f>
        <v/>
      </c>
      <c r="H60" s="63"/>
      <c r="I60" s="63"/>
      <c r="J60" s="63"/>
      <c r="K60" s="63"/>
      <c r="L60" s="63"/>
      <c r="M60" s="63"/>
      <c r="N60" s="63"/>
      <c r="O60" s="63"/>
      <c r="P60" s="63"/>
      <c r="Q60" s="63"/>
      <c r="R60" s="63"/>
      <c r="S60" s="63"/>
      <c r="T60" s="13" t="str">
        <f t="shared" si="0"/>
        <v/>
      </c>
    </row>
    <row r="61" spans="1:20">
      <c r="A61" s="59"/>
      <c r="B61" s="60"/>
      <c r="C61" s="61"/>
      <c r="D61" s="61"/>
      <c r="E61" s="62"/>
      <c r="F61" s="57"/>
      <c r="G61" s="56" t="str">
        <f>IF(F61="","",IF(【様式２】授業時数特例校指定変更申請書!C$29="小学校","小",IF(【様式２】授業時数特例校指定変更申請書!C$29="中学校","中",IF(【様式２】授業時数特例校指定変更申請書!C$29="義務教育学校","義務",IF(【様式２】授業時数特例校指定変更申請書!C$29="中等教育学校前期課程","中等","")))))</f>
        <v/>
      </c>
      <c r="H61" s="63"/>
      <c r="I61" s="63"/>
      <c r="J61" s="63"/>
      <c r="K61" s="63"/>
      <c r="L61" s="63"/>
      <c r="M61" s="63"/>
      <c r="N61" s="63"/>
      <c r="O61" s="63"/>
      <c r="P61" s="63"/>
      <c r="Q61" s="63"/>
      <c r="R61" s="63"/>
      <c r="S61" s="63"/>
      <c r="T61" s="13" t="str">
        <f t="shared" si="0"/>
        <v/>
      </c>
    </row>
    <row r="62" spans="1:20">
      <c r="A62" s="59"/>
      <c r="B62" s="60"/>
      <c r="C62" s="61"/>
      <c r="D62" s="61"/>
      <c r="E62" s="62"/>
      <c r="F62" s="57"/>
      <c r="G62" s="56" t="str">
        <f>IF(F62="","",IF(【様式２】授業時数特例校指定変更申請書!C$29="小学校","小",IF(【様式２】授業時数特例校指定変更申請書!C$29="中学校","中",IF(【様式２】授業時数特例校指定変更申請書!C$29="義務教育学校","義務",IF(【様式２】授業時数特例校指定変更申請書!C$29="中等教育学校前期課程","中等","")))))</f>
        <v/>
      </c>
      <c r="H62" s="63"/>
      <c r="I62" s="63"/>
      <c r="J62" s="63"/>
      <c r="K62" s="63"/>
      <c r="L62" s="63"/>
      <c r="M62" s="63"/>
      <c r="N62" s="63"/>
      <c r="O62" s="63"/>
      <c r="P62" s="63"/>
      <c r="Q62" s="63"/>
      <c r="R62" s="63"/>
      <c r="S62" s="63"/>
      <c r="T62" s="13" t="str">
        <f t="shared" si="0"/>
        <v/>
      </c>
    </row>
    <row r="63" spans="1:20">
      <c r="A63" s="59"/>
      <c r="B63" s="60"/>
      <c r="C63" s="61"/>
      <c r="D63" s="61"/>
      <c r="E63" s="62"/>
      <c r="F63" s="57"/>
      <c r="G63" s="56" t="str">
        <f>IF(F63="","",IF(【様式２】授業時数特例校指定変更申請書!C$29="小学校","小",IF(【様式２】授業時数特例校指定変更申請書!C$29="中学校","中",IF(【様式２】授業時数特例校指定変更申請書!C$29="義務教育学校","義務",IF(【様式２】授業時数特例校指定変更申請書!C$29="中等教育学校前期課程","中等","")))))</f>
        <v/>
      </c>
      <c r="H63" s="63"/>
      <c r="I63" s="63"/>
      <c r="J63" s="63"/>
      <c r="K63" s="63"/>
      <c r="L63" s="63"/>
      <c r="M63" s="63"/>
      <c r="N63" s="63"/>
      <c r="O63" s="63"/>
      <c r="P63" s="63"/>
      <c r="Q63" s="63"/>
      <c r="R63" s="63"/>
      <c r="S63" s="63"/>
      <c r="T63" s="13" t="str">
        <f t="shared" si="0"/>
        <v/>
      </c>
    </row>
    <row r="64" spans="1:20">
      <c r="A64" s="59"/>
      <c r="B64" s="60"/>
      <c r="C64" s="61"/>
      <c r="D64" s="61"/>
      <c r="E64" s="62"/>
      <c r="F64" s="57"/>
      <c r="G64" s="56" t="str">
        <f>IF(F64="","",IF(【様式２】授業時数特例校指定変更申請書!C$29="小学校","小",IF(【様式２】授業時数特例校指定変更申請書!C$29="中学校","中",IF(【様式２】授業時数特例校指定変更申請書!C$29="義務教育学校","義務",IF(【様式２】授業時数特例校指定変更申請書!C$29="中等教育学校前期課程","中等","")))))</f>
        <v/>
      </c>
      <c r="H64" s="63"/>
      <c r="I64" s="63"/>
      <c r="J64" s="63"/>
      <c r="K64" s="63"/>
      <c r="L64" s="63"/>
      <c r="M64" s="63"/>
      <c r="N64" s="63"/>
      <c r="O64" s="63"/>
      <c r="P64" s="63"/>
      <c r="Q64" s="63"/>
      <c r="R64" s="63"/>
      <c r="S64" s="63"/>
      <c r="T64" s="13" t="str">
        <f t="shared" si="0"/>
        <v/>
      </c>
    </row>
    <row r="65" spans="1:20">
      <c r="A65" s="59"/>
      <c r="B65" s="60"/>
      <c r="C65" s="61"/>
      <c r="D65" s="61"/>
      <c r="E65" s="62"/>
      <c r="F65" s="57"/>
      <c r="G65" s="56" t="str">
        <f>IF(F65="","",IF(【様式２】授業時数特例校指定変更申請書!C$29="小学校","小",IF(【様式２】授業時数特例校指定変更申請書!C$29="中学校","中",IF(【様式２】授業時数特例校指定変更申請書!C$29="義務教育学校","義務",IF(【様式２】授業時数特例校指定変更申請書!C$29="中等教育学校前期課程","中等","")))))</f>
        <v/>
      </c>
      <c r="H65" s="63"/>
      <c r="I65" s="63"/>
      <c r="J65" s="63"/>
      <c r="K65" s="63"/>
      <c r="L65" s="63"/>
      <c r="M65" s="63"/>
      <c r="N65" s="63"/>
      <c r="O65" s="63"/>
      <c r="P65" s="63"/>
      <c r="Q65" s="63"/>
      <c r="R65" s="63"/>
      <c r="S65" s="63"/>
      <c r="T65" s="13" t="str">
        <f t="shared" si="0"/>
        <v/>
      </c>
    </row>
    <row r="66" spans="1:20">
      <c r="A66" s="59"/>
      <c r="B66" s="60"/>
      <c r="C66" s="61"/>
      <c r="D66" s="61"/>
      <c r="E66" s="62"/>
      <c r="F66" s="57"/>
      <c r="G66" s="56" t="str">
        <f>IF(F66="","",IF(【様式２】授業時数特例校指定変更申請書!C$29="小学校","小",IF(【様式２】授業時数特例校指定変更申請書!C$29="中学校","中",IF(【様式２】授業時数特例校指定変更申請書!C$29="義務教育学校","義務",IF(【様式２】授業時数特例校指定変更申請書!C$29="中等教育学校前期課程","中等","")))))</f>
        <v/>
      </c>
      <c r="H66" s="63"/>
      <c r="I66" s="63"/>
      <c r="J66" s="63"/>
      <c r="K66" s="63"/>
      <c r="L66" s="63"/>
      <c r="M66" s="63"/>
      <c r="N66" s="63"/>
      <c r="O66" s="63"/>
      <c r="P66" s="63"/>
      <c r="Q66" s="63"/>
      <c r="R66" s="63"/>
      <c r="S66" s="63"/>
      <c r="T66" s="13" t="str">
        <f t="shared" si="0"/>
        <v/>
      </c>
    </row>
    <row r="67" spans="1:20">
      <c r="A67" s="59"/>
      <c r="B67" s="60"/>
      <c r="C67" s="61"/>
      <c r="D67" s="61"/>
      <c r="E67" s="62"/>
      <c r="F67" s="57"/>
      <c r="G67" s="56" t="str">
        <f>IF(F67="","",IF(【様式２】授業時数特例校指定変更申請書!C$29="小学校","小",IF(【様式２】授業時数特例校指定変更申請書!C$29="中学校","中",IF(【様式２】授業時数特例校指定変更申請書!C$29="義務教育学校","義務",IF(【様式２】授業時数特例校指定変更申請書!C$29="中等教育学校前期課程","中等","")))))</f>
        <v/>
      </c>
      <c r="H67" s="63"/>
      <c r="I67" s="63"/>
      <c r="J67" s="63"/>
      <c r="K67" s="63"/>
      <c r="L67" s="63"/>
      <c r="M67" s="63"/>
      <c r="N67" s="63"/>
      <c r="O67" s="63"/>
      <c r="P67" s="63"/>
      <c r="Q67" s="63"/>
      <c r="R67" s="63"/>
      <c r="S67" s="63"/>
      <c r="T67" s="13" t="str">
        <f t="shared" si="0"/>
        <v/>
      </c>
    </row>
    <row r="68" spans="1:20">
      <c r="A68" s="59"/>
      <c r="B68" s="60"/>
      <c r="C68" s="61"/>
      <c r="D68" s="61"/>
      <c r="E68" s="62"/>
      <c r="F68" s="57"/>
      <c r="G68" s="56" t="str">
        <f>IF(F68="","",IF(【様式２】授業時数特例校指定変更申請書!C$29="小学校","小",IF(【様式２】授業時数特例校指定変更申請書!C$29="中学校","中",IF(【様式２】授業時数特例校指定変更申請書!C$29="義務教育学校","義務",IF(【様式２】授業時数特例校指定変更申請書!C$29="中等教育学校前期課程","中等","")))))</f>
        <v/>
      </c>
      <c r="H68" s="63"/>
      <c r="I68" s="63"/>
      <c r="J68" s="63"/>
      <c r="K68" s="63"/>
      <c r="L68" s="63"/>
      <c r="M68" s="63"/>
      <c r="N68" s="63"/>
      <c r="O68" s="63"/>
      <c r="P68" s="63"/>
      <c r="Q68" s="63"/>
      <c r="R68" s="63"/>
      <c r="S68" s="63"/>
      <c r="T68" s="13" t="str">
        <f t="shared" si="0"/>
        <v/>
      </c>
    </row>
    <row r="69" spans="1:20">
      <c r="A69" s="59"/>
      <c r="B69" s="60"/>
      <c r="C69" s="61"/>
      <c r="D69" s="61"/>
      <c r="E69" s="62"/>
      <c r="F69" s="57"/>
      <c r="G69" s="56" t="str">
        <f>IF(F69="","",IF(【様式２】授業時数特例校指定変更申請書!C$29="小学校","小",IF(【様式２】授業時数特例校指定変更申請書!C$29="中学校","中",IF(【様式２】授業時数特例校指定変更申請書!C$29="義務教育学校","義務",IF(【様式２】授業時数特例校指定変更申請書!C$29="中等教育学校前期課程","中等","")))))</f>
        <v/>
      </c>
      <c r="H69" s="63"/>
      <c r="I69" s="63"/>
      <c r="J69" s="63"/>
      <c r="K69" s="63"/>
      <c r="L69" s="63"/>
      <c r="M69" s="63"/>
      <c r="N69" s="63"/>
      <c r="O69" s="63"/>
      <c r="P69" s="63"/>
      <c r="Q69" s="63"/>
      <c r="R69" s="63"/>
      <c r="S69" s="63"/>
      <c r="T69" s="13" t="str">
        <f t="shared" si="0"/>
        <v/>
      </c>
    </row>
    <row r="70" spans="1:20">
      <c r="A70" s="59"/>
      <c r="B70" s="60"/>
      <c r="C70" s="61"/>
      <c r="D70" s="61"/>
      <c r="E70" s="62"/>
      <c r="F70" s="57"/>
      <c r="G70" s="56" t="str">
        <f>IF(F70="","",IF(【様式２】授業時数特例校指定変更申請書!C$29="小学校","小",IF(【様式２】授業時数特例校指定変更申請書!C$29="中学校","中",IF(【様式２】授業時数特例校指定変更申請書!C$29="義務教育学校","義務",IF(【様式２】授業時数特例校指定変更申請書!C$29="中等教育学校前期課程","中等","")))))</f>
        <v/>
      </c>
      <c r="H70" s="63"/>
      <c r="I70" s="63"/>
      <c r="J70" s="63"/>
      <c r="K70" s="63"/>
      <c r="L70" s="63"/>
      <c r="M70" s="63"/>
      <c r="N70" s="63"/>
      <c r="O70" s="63"/>
      <c r="P70" s="63"/>
      <c r="Q70" s="63"/>
      <c r="R70" s="63"/>
      <c r="S70" s="63"/>
      <c r="T70" s="13" t="str">
        <f t="shared" si="0"/>
        <v/>
      </c>
    </row>
    <row r="71" spans="1:20">
      <c r="A71" s="59"/>
      <c r="B71" s="60"/>
      <c r="C71" s="61"/>
      <c r="D71" s="61"/>
      <c r="E71" s="62"/>
      <c r="F71" s="57"/>
      <c r="G71" s="56" t="str">
        <f>IF(F71="","",IF(【様式２】授業時数特例校指定変更申請書!C$29="小学校","小",IF(【様式２】授業時数特例校指定変更申請書!C$29="中学校","中",IF(【様式２】授業時数特例校指定変更申請書!C$29="義務教育学校","義務",IF(【様式２】授業時数特例校指定変更申請書!C$29="中等教育学校前期課程","中等","")))))</f>
        <v/>
      </c>
      <c r="H71" s="63"/>
      <c r="I71" s="63"/>
      <c r="J71" s="63"/>
      <c r="K71" s="63"/>
      <c r="L71" s="63"/>
      <c r="M71" s="63"/>
      <c r="N71" s="63"/>
      <c r="O71" s="63"/>
      <c r="P71" s="63"/>
      <c r="Q71" s="63"/>
      <c r="R71" s="63"/>
      <c r="S71" s="63"/>
      <c r="T71" s="13" t="str">
        <f t="shared" si="0"/>
        <v/>
      </c>
    </row>
    <row r="72" spans="1:20">
      <c r="A72" s="59"/>
      <c r="B72" s="60"/>
      <c r="C72" s="61"/>
      <c r="D72" s="61"/>
      <c r="E72" s="62"/>
      <c r="F72" s="57"/>
      <c r="G72" s="56" t="str">
        <f>IF(F72="","",IF(【様式２】授業時数特例校指定変更申請書!C$29="小学校","小",IF(【様式２】授業時数特例校指定変更申請書!C$29="中学校","中",IF(【様式２】授業時数特例校指定変更申請書!C$29="義務教育学校","義務",IF(【様式２】授業時数特例校指定変更申請書!C$29="中等教育学校前期課程","中等","")))))</f>
        <v/>
      </c>
      <c r="H72" s="63"/>
      <c r="I72" s="63"/>
      <c r="J72" s="63"/>
      <c r="K72" s="63"/>
      <c r="L72" s="63"/>
      <c r="M72" s="63"/>
      <c r="N72" s="63"/>
      <c r="O72" s="63"/>
      <c r="P72" s="63"/>
      <c r="Q72" s="63"/>
      <c r="R72" s="63"/>
      <c r="S72" s="63"/>
      <c r="T72" s="13" t="str">
        <f t="shared" si="0"/>
        <v/>
      </c>
    </row>
    <row r="73" spans="1:20">
      <c r="A73" s="59"/>
      <c r="B73" s="60"/>
      <c r="C73" s="61"/>
      <c r="D73" s="61"/>
      <c r="E73" s="62"/>
      <c r="F73" s="57"/>
      <c r="G73" s="56" t="str">
        <f>IF(F73="","",IF(【様式２】授業時数特例校指定変更申請書!C$29="小学校","小",IF(【様式２】授業時数特例校指定変更申請書!C$29="中学校","中",IF(【様式２】授業時数特例校指定変更申請書!C$29="義務教育学校","義務",IF(【様式２】授業時数特例校指定変更申請書!C$29="中等教育学校前期課程","中等","")))))</f>
        <v/>
      </c>
      <c r="H73" s="63"/>
      <c r="I73" s="63"/>
      <c r="J73" s="63"/>
      <c r="K73" s="63"/>
      <c r="L73" s="63"/>
      <c r="M73" s="63"/>
      <c r="N73" s="63"/>
      <c r="O73" s="63"/>
      <c r="P73" s="63"/>
      <c r="Q73" s="63"/>
      <c r="R73" s="63"/>
      <c r="S73" s="63"/>
      <c r="T73" s="13" t="str">
        <f t="shared" si="0"/>
        <v/>
      </c>
    </row>
    <row r="74" spans="1:20">
      <c r="A74" s="59"/>
      <c r="B74" s="60"/>
      <c r="C74" s="61"/>
      <c r="D74" s="61"/>
      <c r="E74" s="62"/>
      <c r="F74" s="57"/>
      <c r="G74" s="56" t="str">
        <f>IF(F74="","",IF(【様式２】授業時数特例校指定変更申請書!C$29="小学校","小",IF(【様式２】授業時数特例校指定変更申請書!C$29="中学校","中",IF(【様式２】授業時数特例校指定変更申請書!C$29="義務教育学校","義務",IF(【様式２】授業時数特例校指定変更申請書!C$29="中等教育学校前期課程","中等","")))))</f>
        <v/>
      </c>
      <c r="H74" s="63"/>
      <c r="I74" s="63"/>
      <c r="J74" s="63"/>
      <c r="K74" s="63"/>
      <c r="L74" s="63"/>
      <c r="M74" s="63"/>
      <c r="N74" s="63"/>
      <c r="O74" s="63"/>
      <c r="P74" s="63"/>
      <c r="Q74" s="63"/>
      <c r="R74" s="63"/>
      <c r="S74" s="63"/>
      <c r="T74" s="13" t="str">
        <f t="shared" si="0"/>
        <v/>
      </c>
    </row>
    <row r="75" spans="1:20">
      <c r="A75" s="59"/>
      <c r="B75" s="60"/>
      <c r="C75" s="61"/>
      <c r="D75" s="61"/>
      <c r="E75" s="62"/>
      <c r="F75" s="57"/>
      <c r="G75" s="56" t="str">
        <f>IF(F75="","",IF(【様式２】授業時数特例校指定変更申請書!C$29="小学校","小",IF(【様式２】授業時数特例校指定変更申請書!C$29="中学校","中",IF(【様式２】授業時数特例校指定変更申請書!C$29="義務教育学校","義務",IF(【様式２】授業時数特例校指定変更申請書!C$29="中等教育学校前期課程","中等","")))))</f>
        <v/>
      </c>
      <c r="H75" s="63"/>
      <c r="I75" s="63"/>
      <c r="J75" s="63"/>
      <c r="K75" s="63"/>
      <c r="L75" s="63"/>
      <c r="M75" s="63"/>
      <c r="N75" s="63"/>
      <c r="O75" s="63"/>
      <c r="P75" s="63"/>
      <c r="Q75" s="63"/>
      <c r="R75" s="63"/>
      <c r="S75" s="63"/>
      <c r="T75" s="13" t="str">
        <f t="shared" si="0"/>
        <v/>
      </c>
    </row>
    <row r="76" spans="1:20">
      <c r="A76" s="59"/>
      <c r="B76" s="60"/>
      <c r="C76" s="61"/>
      <c r="D76" s="61"/>
      <c r="E76" s="62"/>
      <c r="F76" s="57"/>
      <c r="G76" s="56" t="str">
        <f>IF(F76="","",IF(【様式２】授業時数特例校指定変更申請書!C$29="小学校","小",IF(【様式２】授業時数特例校指定変更申請書!C$29="中学校","中",IF(【様式２】授業時数特例校指定変更申請書!C$29="義務教育学校","義務",IF(【様式２】授業時数特例校指定変更申請書!C$29="中等教育学校前期課程","中等","")))))</f>
        <v/>
      </c>
      <c r="H76" s="63"/>
      <c r="I76" s="63"/>
      <c r="J76" s="63"/>
      <c r="K76" s="63"/>
      <c r="L76" s="63"/>
      <c r="M76" s="63"/>
      <c r="N76" s="63"/>
      <c r="O76" s="63"/>
      <c r="P76" s="63"/>
      <c r="Q76" s="63"/>
      <c r="R76" s="63"/>
      <c r="S76" s="63"/>
      <c r="T76" s="13" t="str">
        <f t="shared" si="0"/>
        <v/>
      </c>
    </row>
    <row r="77" spans="1:20">
      <c r="A77" s="59"/>
      <c r="B77" s="60"/>
      <c r="C77" s="61"/>
      <c r="D77" s="61"/>
      <c r="E77" s="62"/>
      <c r="F77" s="57"/>
      <c r="G77" s="56" t="str">
        <f>IF(F77="","",IF(【様式２】授業時数特例校指定変更申請書!C$29="小学校","小",IF(【様式２】授業時数特例校指定変更申請書!C$29="中学校","中",IF(【様式２】授業時数特例校指定変更申請書!C$29="義務教育学校","義務",IF(【様式２】授業時数特例校指定変更申請書!C$29="中等教育学校前期課程","中等","")))))</f>
        <v/>
      </c>
      <c r="H77" s="63"/>
      <c r="I77" s="63"/>
      <c r="J77" s="63"/>
      <c r="K77" s="63"/>
      <c r="L77" s="63"/>
      <c r="M77" s="63"/>
      <c r="N77" s="63"/>
      <c r="O77" s="63"/>
      <c r="P77" s="63"/>
      <c r="Q77" s="63"/>
      <c r="R77" s="63"/>
      <c r="S77" s="63"/>
      <c r="T77" s="13" t="str">
        <f t="shared" si="0"/>
        <v/>
      </c>
    </row>
    <row r="78" spans="1:20">
      <c r="A78" s="59"/>
      <c r="B78" s="60"/>
      <c r="C78" s="61"/>
      <c r="D78" s="61"/>
      <c r="E78" s="62"/>
      <c r="F78" s="57"/>
      <c r="G78" s="56" t="str">
        <f>IF(F78="","",IF(【様式２】授業時数特例校指定変更申請書!C$29="小学校","小",IF(【様式２】授業時数特例校指定変更申請書!C$29="中学校","中",IF(【様式２】授業時数特例校指定変更申請書!C$29="義務教育学校","義務",IF(【様式２】授業時数特例校指定変更申請書!C$29="中等教育学校前期課程","中等","")))))</f>
        <v/>
      </c>
      <c r="H78" s="63"/>
      <c r="I78" s="63"/>
      <c r="J78" s="63"/>
      <c r="K78" s="63"/>
      <c r="L78" s="63"/>
      <c r="M78" s="63"/>
      <c r="N78" s="63"/>
      <c r="O78" s="63"/>
      <c r="P78" s="63"/>
      <c r="Q78" s="63"/>
      <c r="R78" s="63"/>
      <c r="S78" s="63"/>
      <c r="T78" s="13" t="str">
        <f t="shared" si="0"/>
        <v/>
      </c>
    </row>
    <row r="79" spans="1:20">
      <c r="A79" s="59"/>
      <c r="B79" s="60"/>
      <c r="C79" s="61"/>
      <c r="D79" s="61"/>
      <c r="E79" s="62"/>
      <c r="F79" s="57"/>
      <c r="G79" s="56" t="str">
        <f>IF(F79="","",IF(【様式２】授業時数特例校指定変更申請書!C$29="小学校","小",IF(【様式２】授業時数特例校指定変更申請書!C$29="中学校","中",IF(【様式２】授業時数特例校指定変更申請書!C$29="義務教育学校","義務",IF(【様式２】授業時数特例校指定変更申請書!C$29="中等教育学校前期課程","中等","")))))</f>
        <v/>
      </c>
      <c r="H79" s="63"/>
      <c r="I79" s="63"/>
      <c r="J79" s="63"/>
      <c r="K79" s="63"/>
      <c r="L79" s="63"/>
      <c r="M79" s="63"/>
      <c r="N79" s="63"/>
      <c r="O79" s="63"/>
      <c r="P79" s="63"/>
      <c r="Q79" s="63"/>
      <c r="R79" s="63"/>
      <c r="S79" s="63"/>
      <c r="T79" s="13" t="str">
        <f t="shared" ref="T79:T90" si="1">IF(F79="","",IF(F78="","エラー！入力箇所を確認してください。",""))</f>
        <v/>
      </c>
    </row>
    <row r="80" spans="1:20">
      <c r="A80" s="59"/>
      <c r="B80" s="60"/>
      <c r="C80" s="61"/>
      <c r="D80" s="61"/>
      <c r="E80" s="62"/>
      <c r="F80" s="57"/>
      <c r="G80" s="56" t="str">
        <f>IF(F80="","",IF(【様式２】授業時数特例校指定変更申請書!C$29="小学校","小",IF(【様式２】授業時数特例校指定変更申請書!C$29="中学校","中",IF(【様式２】授業時数特例校指定変更申請書!C$29="義務教育学校","義務",IF(【様式２】授業時数特例校指定変更申請書!C$29="中等教育学校前期課程","中等","")))))</f>
        <v/>
      </c>
      <c r="H80" s="63"/>
      <c r="I80" s="63"/>
      <c r="J80" s="63"/>
      <c r="K80" s="63"/>
      <c r="L80" s="63"/>
      <c r="M80" s="63"/>
      <c r="N80" s="63"/>
      <c r="O80" s="63"/>
      <c r="P80" s="63"/>
      <c r="Q80" s="63"/>
      <c r="R80" s="63"/>
      <c r="S80" s="63"/>
      <c r="T80" s="13" t="str">
        <f t="shared" si="1"/>
        <v/>
      </c>
    </row>
    <row r="81" spans="1:20">
      <c r="A81" s="59"/>
      <c r="B81" s="60"/>
      <c r="C81" s="61"/>
      <c r="D81" s="61"/>
      <c r="E81" s="62"/>
      <c r="F81" s="57"/>
      <c r="G81" s="56" t="str">
        <f>IF(F81="","",IF(【様式２】授業時数特例校指定変更申請書!C$29="小学校","小",IF(【様式２】授業時数特例校指定変更申請書!C$29="中学校","中",IF(【様式２】授業時数特例校指定変更申請書!C$29="義務教育学校","義務",IF(【様式２】授業時数特例校指定変更申請書!C$29="中等教育学校前期課程","中等","")))))</f>
        <v/>
      </c>
      <c r="H81" s="63"/>
      <c r="I81" s="63"/>
      <c r="J81" s="63"/>
      <c r="K81" s="63"/>
      <c r="L81" s="63"/>
      <c r="M81" s="63"/>
      <c r="N81" s="63"/>
      <c r="O81" s="63"/>
      <c r="P81" s="63"/>
      <c r="Q81" s="63"/>
      <c r="R81" s="63"/>
      <c r="S81" s="63"/>
      <c r="T81" s="13" t="str">
        <f t="shared" si="1"/>
        <v/>
      </c>
    </row>
    <row r="82" spans="1:20">
      <c r="A82" s="59"/>
      <c r="B82" s="60"/>
      <c r="C82" s="61"/>
      <c r="D82" s="61"/>
      <c r="E82" s="62"/>
      <c r="F82" s="57"/>
      <c r="G82" s="56" t="str">
        <f>IF(F82="","",IF(【様式２】授業時数特例校指定変更申請書!C$29="小学校","小",IF(【様式２】授業時数特例校指定変更申請書!C$29="中学校","中",IF(【様式２】授業時数特例校指定変更申請書!C$29="義務教育学校","義務",IF(【様式２】授業時数特例校指定変更申請書!C$29="中等教育学校前期課程","中等","")))))</f>
        <v/>
      </c>
      <c r="H82" s="63"/>
      <c r="I82" s="63"/>
      <c r="J82" s="63"/>
      <c r="K82" s="63"/>
      <c r="L82" s="63"/>
      <c r="M82" s="63"/>
      <c r="N82" s="63"/>
      <c r="O82" s="63"/>
      <c r="P82" s="63"/>
      <c r="Q82" s="63"/>
      <c r="R82" s="63"/>
      <c r="S82" s="63"/>
      <c r="T82" s="13" t="str">
        <f t="shared" si="1"/>
        <v/>
      </c>
    </row>
    <row r="83" spans="1:20">
      <c r="A83" s="59"/>
      <c r="B83" s="60"/>
      <c r="C83" s="61"/>
      <c r="D83" s="61"/>
      <c r="E83" s="62"/>
      <c r="F83" s="57"/>
      <c r="G83" s="56" t="str">
        <f>IF(F83="","",IF(【様式２】授業時数特例校指定変更申請書!C$29="小学校","小",IF(【様式２】授業時数特例校指定変更申請書!C$29="中学校","中",IF(【様式２】授業時数特例校指定変更申請書!C$29="義務教育学校","義務",IF(【様式２】授業時数特例校指定変更申請書!C$29="中等教育学校前期課程","中等","")))))</f>
        <v/>
      </c>
      <c r="H83" s="63"/>
      <c r="I83" s="63"/>
      <c r="J83" s="63"/>
      <c r="K83" s="63"/>
      <c r="L83" s="63"/>
      <c r="M83" s="63"/>
      <c r="N83" s="63"/>
      <c r="O83" s="63"/>
      <c r="P83" s="63"/>
      <c r="Q83" s="63"/>
      <c r="R83" s="63"/>
      <c r="S83" s="63"/>
      <c r="T83" s="13" t="str">
        <f t="shared" si="1"/>
        <v/>
      </c>
    </row>
    <row r="84" spans="1:20">
      <c r="A84" s="59"/>
      <c r="B84" s="60"/>
      <c r="C84" s="61"/>
      <c r="D84" s="61"/>
      <c r="E84" s="62"/>
      <c r="F84" s="57"/>
      <c r="G84" s="56" t="str">
        <f>IF(F84="","",IF(【様式２】授業時数特例校指定変更申請書!C$29="小学校","小",IF(【様式２】授業時数特例校指定変更申請書!C$29="中学校","中",IF(【様式２】授業時数特例校指定変更申請書!C$29="義務教育学校","義務",IF(【様式２】授業時数特例校指定変更申請書!C$29="中等教育学校前期課程","中等","")))))</f>
        <v/>
      </c>
      <c r="H84" s="63"/>
      <c r="I84" s="63"/>
      <c r="J84" s="63"/>
      <c r="K84" s="63"/>
      <c r="L84" s="63"/>
      <c r="M84" s="63"/>
      <c r="N84" s="63"/>
      <c r="O84" s="63"/>
      <c r="P84" s="63"/>
      <c r="Q84" s="63"/>
      <c r="R84" s="63"/>
      <c r="S84" s="63"/>
      <c r="T84" s="13" t="str">
        <f t="shared" si="1"/>
        <v/>
      </c>
    </row>
    <row r="85" spans="1:20">
      <c r="A85" s="59"/>
      <c r="B85" s="60"/>
      <c r="C85" s="61"/>
      <c r="D85" s="61"/>
      <c r="E85" s="62"/>
      <c r="F85" s="57"/>
      <c r="G85" s="56" t="str">
        <f>IF(F85="","",IF(【様式２】授業時数特例校指定変更申請書!C$29="小学校","小",IF(【様式２】授業時数特例校指定変更申請書!C$29="中学校","中",IF(【様式２】授業時数特例校指定変更申請書!C$29="義務教育学校","義務",IF(【様式２】授業時数特例校指定変更申請書!C$29="中等教育学校前期課程","中等","")))))</f>
        <v/>
      </c>
      <c r="H85" s="63"/>
      <c r="I85" s="63"/>
      <c r="J85" s="63"/>
      <c r="K85" s="63"/>
      <c r="L85" s="63"/>
      <c r="M85" s="63"/>
      <c r="N85" s="63"/>
      <c r="O85" s="63"/>
      <c r="P85" s="63"/>
      <c r="Q85" s="63"/>
      <c r="R85" s="63"/>
      <c r="S85" s="63"/>
      <c r="T85" s="13" t="str">
        <f t="shared" si="1"/>
        <v/>
      </c>
    </row>
    <row r="86" spans="1:20">
      <c r="A86" s="59"/>
      <c r="B86" s="60"/>
      <c r="C86" s="61"/>
      <c r="D86" s="61"/>
      <c r="E86" s="62"/>
      <c r="F86" s="57"/>
      <c r="G86" s="56" t="str">
        <f>IF(F86="","",IF(【様式２】授業時数特例校指定変更申請書!C$29="小学校","小",IF(【様式２】授業時数特例校指定変更申請書!C$29="中学校","中",IF(【様式２】授業時数特例校指定変更申請書!C$29="義務教育学校","義務",IF(【様式２】授業時数特例校指定変更申請書!C$29="中等教育学校前期課程","中等","")))))</f>
        <v/>
      </c>
      <c r="H86" s="63"/>
      <c r="I86" s="63"/>
      <c r="J86" s="63"/>
      <c r="K86" s="63"/>
      <c r="L86" s="63"/>
      <c r="M86" s="63"/>
      <c r="N86" s="63"/>
      <c r="O86" s="63"/>
      <c r="P86" s="63"/>
      <c r="Q86" s="63"/>
      <c r="R86" s="63"/>
      <c r="S86" s="63"/>
      <c r="T86" s="13" t="str">
        <f t="shared" si="1"/>
        <v/>
      </c>
    </row>
    <row r="87" spans="1:20">
      <c r="A87" s="59"/>
      <c r="B87" s="60"/>
      <c r="C87" s="61"/>
      <c r="D87" s="61"/>
      <c r="E87" s="62"/>
      <c r="F87" s="57"/>
      <c r="G87" s="56" t="str">
        <f>IF(F87="","",IF(【様式２】授業時数特例校指定変更申請書!C$29="小学校","小",IF(【様式２】授業時数特例校指定変更申請書!C$29="中学校","中",IF(【様式２】授業時数特例校指定変更申請書!C$29="義務教育学校","義務",IF(【様式２】授業時数特例校指定変更申請書!C$29="中等教育学校前期課程","中等","")))))</f>
        <v/>
      </c>
      <c r="H87" s="63"/>
      <c r="I87" s="63"/>
      <c r="J87" s="63"/>
      <c r="K87" s="63"/>
      <c r="L87" s="63"/>
      <c r="M87" s="63"/>
      <c r="N87" s="63"/>
      <c r="O87" s="63"/>
      <c r="P87" s="63"/>
      <c r="Q87" s="63"/>
      <c r="R87" s="63"/>
      <c r="S87" s="63"/>
      <c r="T87" s="13" t="str">
        <f t="shared" si="1"/>
        <v/>
      </c>
    </row>
    <row r="88" spans="1:20">
      <c r="A88" s="59"/>
      <c r="B88" s="60"/>
      <c r="C88" s="61"/>
      <c r="D88" s="61"/>
      <c r="E88" s="62"/>
      <c r="F88" s="57"/>
      <c r="G88" s="56" t="str">
        <f>IF(F88="","",IF(【様式２】授業時数特例校指定変更申請書!C$29="小学校","小",IF(【様式２】授業時数特例校指定変更申請書!C$29="中学校","中",IF(【様式２】授業時数特例校指定変更申請書!C$29="義務教育学校","義務",IF(【様式２】授業時数特例校指定変更申請書!C$29="中等教育学校前期課程","中等","")))))</f>
        <v/>
      </c>
      <c r="H88" s="63"/>
      <c r="I88" s="63"/>
      <c r="J88" s="63"/>
      <c r="K88" s="63"/>
      <c r="L88" s="63"/>
      <c r="M88" s="63"/>
      <c r="N88" s="63"/>
      <c r="O88" s="63"/>
      <c r="P88" s="63"/>
      <c r="Q88" s="63"/>
      <c r="R88" s="63"/>
      <c r="S88" s="63"/>
      <c r="T88" s="13" t="str">
        <f t="shared" si="1"/>
        <v/>
      </c>
    </row>
    <row r="89" spans="1:20">
      <c r="A89" s="59"/>
      <c r="B89" s="60"/>
      <c r="C89" s="61"/>
      <c r="D89" s="61"/>
      <c r="E89" s="62"/>
      <c r="F89" s="57"/>
      <c r="G89" s="56" t="str">
        <f>IF(F89="","",IF(【様式２】授業時数特例校指定変更申請書!C$29="小学校","小",IF(【様式２】授業時数特例校指定変更申請書!C$29="中学校","中",IF(【様式２】授業時数特例校指定変更申請書!C$29="義務教育学校","義務",IF(【様式２】授業時数特例校指定変更申請書!C$29="中等教育学校前期課程","中等","")))))</f>
        <v/>
      </c>
      <c r="H89" s="63"/>
      <c r="I89" s="63"/>
      <c r="J89" s="63"/>
      <c r="K89" s="63"/>
      <c r="L89" s="63"/>
      <c r="M89" s="63"/>
      <c r="N89" s="63"/>
      <c r="O89" s="63"/>
      <c r="P89" s="63"/>
      <c r="Q89" s="63"/>
      <c r="R89" s="63"/>
      <c r="S89" s="63"/>
      <c r="T89" s="13" t="str">
        <f t="shared" si="1"/>
        <v/>
      </c>
    </row>
    <row r="90" spans="1:20">
      <c r="A90" s="59"/>
      <c r="B90" s="60"/>
      <c r="C90" s="61"/>
      <c r="D90" s="61"/>
      <c r="E90" s="62"/>
      <c r="F90" s="57"/>
      <c r="G90" s="56" t="str">
        <f>IF(F90="","",IF(【様式２】授業時数特例校指定変更申請書!C$29="小学校","小",IF(【様式２】授業時数特例校指定変更申請書!C$29="中学校","中",IF(【様式２】授業時数特例校指定変更申請書!C$29="義務教育学校","義務",IF(【様式２】授業時数特例校指定変更申請書!C$29="中等教育学校前期課程","中等","")))))</f>
        <v/>
      </c>
      <c r="H90" s="63"/>
      <c r="I90" s="63"/>
      <c r="J90" s="63"/>
      <c r="K90" s="63"/>
      <c r="L90" s="63"/>
      <c r="M90" s="63"/>
      <c r="N90" s="63"/>
      <c r="O90" s="63"/>
      <c r="P90" s="63"/>
      <c r="Q90" s="63"/>
      <c r="R90" s="63"/>
      <c r="S90" s="63"/>
      <c r="T90" s="13" t="str">
        <f t="shared" si="1"/>
        <v/>
      </c>
    </row>
  </sheetData>
  <sheetProtection algorithmName="SHA-512" hashValue="CMQTZuFv31tPM8gP1UfYTh921W5lCumabppLO5wNNFFv6CAadcJwrDRen9ccK7HT+iK0FTGxhQHytmUMpGkuwA==" saltValue="+cZrWqDOAhMAKOU/UW5B6A==" spinCount="100000" sheet="1" objects="1" scenarios="1"/>
  <protectedRanges>
    <protectedRange sqref="C7 H13:S90 F13:F90 F7" name="範囲1"/>
    <protectedRange sqref="A13" name="範囲1_1"/>
  </protectedRanges>
  <autoFilter ref="B12:T12" xr:uid="{00000000-0001-0000-0300-000000000000}"/>
  <mergeCells count="13">
    <mergeCell ref="H10:S10"/>
    <mergeCell ref="H11:M11"/>
    <mergeCell ref="N11:S11"/>
    <mergeCell ref="A1:G1"/>
    <mergeCell ref="C8:D8"/>
    <mergeCell ref="F8:G8"/>
    <mergeCell ref="A10:A12"/>
    <mergeCell ref="B10:B12"/>
    <mergeCell ref="C10:C12"/>
    <mergeCell ref="D10:D12"/>
    <mergeCell ref="E10:E12"/>
    <mergeCell ref="F10:F12"/>
    <mergeCell ref="G10:G12"/>
  </mergeCells>
  <phoneticPr fontId="1"/>
  <conditionalFormatting sqref="A8:C8 T13:T90">
    <cfRule type="notContainsBlanks" dxfId="1" priority="2">
      <formula>LEN(TRIM(A8))&gt;0</formula>
    </cfRule>
  </conditionalFormatting>
  <conditionalFormatting sqref="F8">
    <cfRule type="notContainsBlanks" dxfId="0" priority="1">
      <formula>LEN(TRIM(F8))&gt;0</formula>
    </cfRule>
  </conditionalFormatting>
  <pageMargins left="0.7" right="0.7" top="0.75" bottom="0.75" header="0.3" footer="0.3"/>
  <pageSetup paperSize="9" scale="28" orientation="portrait" r:id="rId1"/>
  <colBreaks count="1" manualBreakCount="1">
    <brk id="7" max="1048575" man="1"/>
  </col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68"/>
  <sheetViews>
    <sheetView workbookViewId="0">
      <selection sqref="A1:A1048576"/>
    </sheetView>
  </sheetViews>
  <sheetFormatPr defaultRowHeight="18.75"/>
  <cols>
    <col min="1" max="2" width="11.25" bestFit="1" customWidth="1"/>
    <col min="3" max="3" width="21.625" bestFit="1" customWidth="1"/>
    <col min="4" max="4" width="21.375" bestFit="1" customWidth="1"/>
  </cols>
  <sheetData>
    <row r="1" spans="1:4" s="12" customFormat="1" ht="18">
      <c r="A1" s="12" t="s">
        <v>218</v>
      </c>
      <c r="B1" s="12" t="s">
        <v>99</v>
      </c>
      <c r="C1" s="12" t="s">
        <v>100</v>
      </c>
      <c r="D1" s="12" t="s">
        <v>101</v>
      </c>
    </row>
    <row r="2" spans="1:4">
      <c r="A2" s="31" t="s">
        <v>219</v>
      </c>
      <c r="B2" t="s">
        <v>102</v>
      </c>
      <c r="C2" t="s">
        <v>103</v>
      </c>
      <c r="D2" t="s">
        <v>104</v>
      </c>
    </row>
    <row r="3" spans="1:4">
      <c r="A3" s="31" t="s">
        <v>220</v>
      </c>
      <c r="B3" t="s">
        <v>105</v>
      </c>
      <c r="C3" t="s">
        <v>106</v>
      </c>
      <c r="D3" t="s">
        <v>107</v>
      </c>
    </row>
    <row r="4" spans="1:4">
      <c r="A4" s="31" t="s">
        <v>221</v>
      </c>
      <c r="B4" t="s">
        <v>108</v>
      </c>
      <c r="C4" t="s">
        <v>109</v>
      </c>
      <c r="D4" t="s">
        <v>110</v>
      </c>
    </row>
    <row r="5" spans="1:4">
      <c r="A5" s="31" t="s">
        <v>222</v>
      </c>
      <c r="B5" t="s">
        <v>111</v>
      </c>
      <c r="C5" t="s">
        <v>112</v>
      </c>
      <c r="D5" t="s">
        <v>113</v>
      </c>
    </row>
    <row r="6" spans="1:4">
      <c r="A6" s="31" t="s">
        <v>223</v>
      </c>
      <c r="B6" t="s">
        <v>114</v>
      </c>
      <c r="C6" t="s">
        <v>115</v>
      </c>
      <c r="D6" t="s">
        <v>116</v>
      </c>
    </row>
    <row r="7" spans="1:4">
      <c r="A7" s="31" t="s">
        <v>224</v>
      </c>
      <c r="B7" t="s">
        <v>117</v>
      </c>
      <c r="C7" t="s">
        <v>118</v>
      </c>
      <c r="D7" t="s">
        <v>119</v>
      </c>
    </row>
    <row r="8" spans="1:4">
      <c r="A8" s="31" t="s">
        <v>225</v>
      </c>
      <c r="B8" t="s">
        <v>120</v>
      </c>
      <c r="C8" t="s">
        <v>121</v>
      </c>
      <c r="D8" t="s">
        <v>122</v>
      </c>
    </row>
    <row r="9" spans="1:4">
      <c r="A9" s="31" t="s">
        <v>226</v>
      </c>
      <c r="B9" t="s">
        <v>123</v>
      </c>
      <c r="C9" t="s">
        <v>124</v>
      </c>
      <c r="D9" t="s">
        <v>125</v>
      </c>
    </row>
    <row r="10" spans="1:4">
      <c r="A10" s="31" t="s">
        <v>227</v>
      </c>
      <c r="B10" t="s">
        <v>126</v>
      </c>
      <c r="C10" t="s">
        <v>127</v>
      </c>
      <c r="D10" t="s">
        <v>128</v>
      </c>
    </row>
    <row r="11" spans="1:4">
      <c r="A11" s="31" t="s">
        <v>228</v>
      </c>
      <c r="B11" t="s">
        <v>129</v>
      </c>
      <c r="C11" t="s">
        <v>130</v>
      </c>
      <c r="D11" t="s">
        <v>131</v>
      </c>
    </row>
    <row r="12" spans="1:4">
      <c r="A12" s="31" t="s">
        <v>229</v>
      </c>
      <c r="B12" t="s">
        <v>132</v>
      </c>
      <c r="C12" t="s">
        <v>133</v>
      </c>
      <c r="D12" t="s">
        <v>134</v>
      </c>
    </row>
    <row r="13" spans="1:4">
      <c r="A13" s="31" t="s">
        <v>230</v>
      </c>
      <c r="B13" t="s">
        <v>135</v>
      </c>
      <c r="C13" t="s">
        <v>136</v>
      </c>
      <c r="D13" t="s">
        <v>137</v>
      </c>
    </row>
    <row r="14" spans="1:4">
      <c r="A14" s="31" t="s">
        <v>231</v>
      </c>
      <c r="B14" t="s">
        <v>138</v>
      </c>
      <c r="C14" t="s">
        <v>139</v>
      </c>
      <c r="D14" t="s">
        <v>140</v>
      </c>
    </row>
    <row r="15" spans="1:4">
      <c r="A15" s="31" t="s">
        <v>232</v>
      </c>
      <c r="B15" t="s">
        <v>141</v>
      </c>
      <c r="C15" t="s">
        <v>142</v>
      </c>
      <c r="D15" t="s">
        <v>143</v>
      </c>
    </row>
    <row r="16" spans="1:4">
      <c r="A16" s="31" t="s">
        <v>233</v>
      </c>
      <c r="B16" t="s">
        <v>144</v>
      </c>
      <c r="C16" t="s">
        <v>145</v>
      </c>
      <c r="D16" t="s">
        <v>146</v>
      </c>
    </row>
    <row r="17" spans="1:4">
      <c r="A17" s="31" t="s">
        <v>234</v>
      </c>
      <c r="B17" t="s">
        <v>147</v>
      </c>
      <c r="C17" t="s">
        <v>148</v>
      </c>
      <c r="D17" t="s">
        <v>149</v>
      </c>
    </row>
    <row r="18" spans="1:4">
      <c r="A18" s="31" t="s">
        <v>235</v>
      </c>
      <c r="B18" t="s">
        <v>150</v>
      </c>
      <c r="C18" t="s">
        <v>151</v>
      </c>
      <c r="D18" t="s">
        <v>152</v>
      </c>
    </row>
    <row r="19" spans="1:4">
      <c r="A19" s="31" t="s">
        <v>236</v>
      </c>
      <c r="B19" t="s">
        <v>153</v>
      </c>
      <c r="C19" t="s">
        <v>154</v>
      </c>
      <c r="D19" t="s">
        <v>155</v>
      </c>
    </row>
    <row r="20" spans="1:4">
      <c r="A20" s="31" t="s">
        <v>237</v>
      </c>
      <c r="B20" t="s">
        <v>156</v>
      </c>
      <c r="C20" t="s">
        <v>157</v>
      </c>
      <c r="D20" t="s">
        <v>158</v>
      </c>
    </row>
    <row r="21" spans="1:4">
      <c r="A21" s="31" t="s">
        <v>238</v>
      </c>
      <c r="B21" t="s">
        <v>159</v>
      </c>
      <c r="C21" t="s">
        <v>160</v>
      </c>
      <c r="D21" t="s">
        <v>161</v>
      </c>
    </row>
    <row r="22" spans="1:4">
      <c r="A22" s="31" t="s">
        <v>239</v>
      </c>
      <c r="B22" t="s">
        <v>162</v>
      </c>
      <c r="C22" t="s">
        <v>163</v>
      </c>
    </row>
    <row r="23" spans="1:4">
      <c r="A23" s="31" t="s">
        <v>240</v>
      </c>
      <c r="B23" t="s">
        <v>164</v>
      </c>
      <c r="C23" t="s">
        <v>165</v>
      </c>
    </row>
    <row r="24" spans="1:4">
      <c r="A24" s="31" t="s">
        <v>241</v>
      </c>
      <c r="B24" t="s">
        <v>166</v>
      </c>
      <c r="C24" t="s">
        <v>167</v>
      </c>
    </row>
    <row r="25" spans="1:4">
      <c r="A25" s="31" t="s">
        <v>242</v>
      </c>
      <c r="B25" t="s">
        <v>168</v>
      </c>
      <c r="C25" t="s">
        <v>169</v>
      </c>
    </row>
    <row r="26" spans="1:4">
      <c r="A26" s="31" t="s">
        <v>243</v>
      </c>
      <c r="B26" t="s">
        <v>170</v>
      </c>
      <c r="C26" t="s">
        <v>171</v>
      </c>
    </row>
    <row r="27" spans="1:4">
      <c r="A27" s="31" t="s">
        <v>244</v>
      </c>
      <c r="B27" t="s">
        <v>172</v>
      </c>
      <c r="C27" t="s">
        <v>173</v>
      </c>
    </row>
    <row r="28" spans="1:4">
      <c r="A28" s="31" t="s">
        <v>245</v>
      </c>
      <c r="B28" t="s">
        <v>174</v>
      </c>
      <c r="C28" t="s">
        <v>175</v>
      </c>
    </row>
    <row r="29" spans="1:4">
      <c r="A29" s="31" t="s">
        <v>246</v>
      </c>
      <c r="B29" t="s">
        <v>176</v>
      </c>
      <c r="C29" t="s">
        <v>177</v>
      </c>
    </row>
    <row r="30" spans="1:4">
      <c r="A30" s="31" t="s">
        <v>247</v>
      </c>
      <c r="B30" t="s">
        <v>178</v>
      </c>
      <c r="C30" t="s">
        <v>179</v>
      </c>
    </row>
    <row r="31" spans="1:4">
      <c r="A31" s="31" t="s">
        <v>248</v>
      </c>
      <c r="B31" t="s">
        <v>180</v>
      </c>
      <c r="C31" t="s">
        <v>181</v>
      </c>
    </row>
    <row r="32" spans="1:4">
      <c r="A32" s="31" t="s">
        <v>249</v>
      </c>
      <c r="B32" t="s">
        <v>182</v>
      </c>
      <c r="C32" t="s">
        <v>183</v>
      </c>
    </row>
    <row r="33" spans="1:3">
      <c r="A33" s="31" t="s">
        <v>250</v>
      </c>
      <c r="B33" t="s">
        <v>184</v>
      </c>
      <c r="C33" t="s">
        <v>185</v>
      </c>
    </row>
    <row r="34" spans="1:3">
      <c r="A34" s="31" t="s">
        <v>251</v>
      </c>
      <c r="B34" t="s">
        <v>186</v>
      </c>
      <c r="C34" t="s">
        <v>187</v>
      </c>
    </row>
    <row r="35" spans="1:3">
      <c r="A35" s="31" t="s">
        <v>252</v>
      </c>
      <c r="B35" t="s">
        <v>188</v>
      </c>
      <c r="C35" t="s">
        <v>189</v>
      </c>
    </row>
    <row r="36" spans="1:3">
      <c r="A36" s="31" t="s">
        <v>253</v>
      </c>
      <c r="B36" t="s">
        <v>190</v>
      </c>
      <c r="C36" t="s">
        <v>191</v>
      </c>
    </row>
    <row r="37" spans="1:3">
      <c r="A37" s="31" t="s">
        <v>254</v>
      </c>
      <c r="B37" t="s">
        <v>192</v>
      </c>
      <c r="C37" t="s">
        <v>193</v>
      </c>
    </row>
    <row r="38" spans="1:3">
      <c r="A38" s="31" t="s">
        <v>255</v>
      </c>
      <c r="B38" t="s">
        <v>194</v>
      </c>
      <c r="C38" t="s">
        <v>195</v>
      </c>
    </row>
    <row r="39" spans="1:3">
      <c r="A39" s="31" t="s">
        <v>256</v>
      </c>
      <c r="B39" t="s">
        <v>196</v>
      </c>
      <c r="C39" t="s">
        <v>197</v>
      </c>
    </row>
    <row r="40" spans="1:3">
      <c r="A40" s="31" t="s">
        <v>257</v>
      </c>
      <c r="B40" t="s">
        <v>198</v>
      </c>
      <c r="C40" t="s">
        <v>199</v>
      </c>
    </row>
    <row r="41" spans="1:3">
      <c r="A41" s="31" t="s">
        <v>258</v>
      </c>
      <c r="B41" t="s">
        <v>200</v>
      </c>
      <c r="C41" t="s">
        <v>201</v>
      </c>
    </row>
    <row r="42" spans="1:3">
      <c r="A42" s="31" t="s">
        <v>259</v>
      </c>
      <c r="B42" t="s">
        <v>202</v>
      </c>
      <c r="C42" t="s">
        <v>203</v>
      </c>
    </row>
    <row r="43" spans="1:3">
      <c r="A43" s="31" t="s">
        <v>260</v>
      </c>
      <c r="B43" t="s">
        <v>204</v>
      </c>
      <c r="C43" t="s">
        <v>205</v>
      </c>
    </row>
    <row r="44" spans="1:3">
      <c r="A44" s="31" t="s">
        <v>261</v>
      </c>
      <c r="B44" t="s">
        <v>206</v>
      </c>
      <c r="C44" t="s">
        <v>207</v>
      </c>
    </row>
    <row r="45" spans="1:3">
      <c r="A45" s="31" t="s">
        <v>262</v>
      </c>
      <c r="B45" t="s">
        <v>208</v>
      </c>
      <c r="C45" t="s">
        <v>209</v>
      </c>
    </row>
    <row r="46" spans="1:3">
      <c r="A46" s="31" t="s">
        <v>263</v>
      </c>
      <c r="B46" t="s">
        <v>210</v>
      </c>
      <c r="C46" t="s">
        <v>211</v>
      </c>
    </row>
    <row r="47" spans="1:3">
      <c r="A47" s="31" t="s">
        <v>264</v>
      </c>
      <c r="B47" t="s">
        <v>212</v>
      </c>
      <c r="C47" t="s">
        <v>213</v>
      </c>
    </row>
    <row r="48" spans="1:3">
      <c r="A48" s="31" t="s">
        <v>265</v>
      </c>
      <c r="B48" t="s">
        <v>214</v>
      </c>
      <c r="C48" t="s">
        <v>215</v>
      </c>
    </row>
    <row r="49" spans="1:1">
      <c r="A49" s="31" t="s">
        <v>266</v>
      </c>
    </row>
    <row r="50" spans="1:1">
      <c r="A50" s="31" t="s">
        <v>267</v>
      </c>
    </row>
    <row r="51" spans="1:1">
      <c r="A51" s="31" t="s">
        <v>268</v>
      </c>
    </row>
    <row r="52" spans="1:1">
      <c r="A52" s="31" t="s">
        <v>269</v>
      </c>
    </row>
    <row r="53" spans="1:1">
      <c r="A53" s="31" t="s">
        <v>270</v>
      </c>
    </row>
    <row r="54" spans="1:1">
      <c r="A54" s="31" t="s">
        <v>271</v>
      </c>
    </row>
    <row r="55" spans="1:1">
      <c r="A55" s="31" t="s">
        <v>272</v>
      </c>
    </row>
    <row r="56" spans="1:1">
      <c r="A56" s="31" t="s">
        <v>273</v>
      </c>
    </row>
    <row r="57" spans="1:1">
      <c r="A57" s="31" t="s">
        <v>274</v>
      </c>
    </row>
    <row r="58" spans="1:1">
      <c r="A58" s="31" t="s">
        <v>275</v>
      </c>
    </row>
    <row r="59" spans="1:1">
      <c r="A59" s="31" t="s">
        <v>276</v>
      </c>
    </row>
    <row r="60" spans="1:1">
      <c r="A60" s="31" t="s">
        <v>277</v>
      </c>
    </row>
    <row r="61" spans="1:1">
      <c r="A61" s="31" t="s">
        <v>278</v>
      </c>
    </row>
    <row r="62" spans="1:1">
      <c r="A62" s="31" t="s">
        <v>279</v>
      </c>
    </row>
    <row r="63" spans="1:1">
      <c r="A63" s="31" t="s">
        <v>280</v>
      </c>
    </row>
    <row r="64" spans="1:1">
      <c r="A64" s="31" t="s">
        <v>281</v>
      </c>
    </row>
    <row r="65" spans="1:1">
      <c r="A65" s="31" t="s">
        <v>282</v>
      </c>
    </row>
    <row r="66" spans="1:1">
      <c r="A66" s="31" t="s">
        <v>283</v>
      </c>
    </row>
    <row r="67" spans="1:1">
      <c r="A67" s="31" t="s">
        <v>284</v>
      </c>
    </row>
    <row r="68" spans="1:1">
      <c r="A68" s="31" t="s">
        <v>285</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【様式２】授業時数特例校指定変更申請書</vt:lpstr>
      <vt:lpstr>別紙１－１　小学校、義務教育学校前期課程</vt:lpstr>
      <vt:lpstr>別紙１－２　中学校、義務教育学校後期課程、中等教育学校前期課程</vt:lpstr>
      <vt:lpstr>別紙２　学校一覧（変更）</vt:lpstr>
      <vt:lpstr>都道府県・指定都市名</vt:lpstr>
      <vt:lpstr>'別紙１－１　小学校、義務教育学校前期課程'!Print_Area</vt:lpstr>
      <vt:lpstr>'別紙１－２　中学校、義務教育学校後期課程、中等教育学校前期課程'!Print_Area</vt:lpstr>
      <vt:lpstr>'別紙２　学校一覧（変更）'!Print_Area</vt:lpstr>
      <vt:lpstr>指定都市教育委員会名</vt:lpstr>
      <vt:lpstr>都道府県教育委員会名</vt:lpstr>
      <vt:lpstr>都道府県名</vt:lpstr>
    </vt:vector>
  </TitlesOfParts>
  <Manager/>
  <Company>MEXT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dc:creator>
  <cp:keywords/>
  <dc:description/>
  <cp:lastModifiedBy>相上生磨</cp:lastModifiedBy>
  <cp:revision/>
  <cp:lastPrinted>2023-05-31T14:01:33Z</cp:lastPrinted>
  <dcterms:created xsi:type="dcterms:W3CDTF">2021-05-24T08:13:48Z</dcterms:created>
  <dcterms:modified xsi:type="dcterms:W3CDTF">2025-05-22T05:06:31Z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2025-05-12T06:59:15Z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c397d1d0-91c7-440e-9837-29ff0ea035e7</vt:lpwstr>
  </property>
  <property fmtid="{D5CDD505-2E9C-101B-9397-08002B2CF9AE}" pid="8" name="MSIP_Label_d899a617-f30e-4fb8-b81c-fb6d0b94ac5b_ContentBits">
    <vt:lpwstr>0</vt:lpwstr>
  </property>
  <property fmtid="{D5CDD505-2E9C-101B-9397-08002B2CF9AE}" pid="9" name="MSIP_Label_d899a617-f30e-4fb8-b81c-fb6d0b94ac5b_Tag">
    <vt:lpwstr>10, 3, 0, 1</vt:lpwstr>
  </property>
</Properties>
</file>